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RRHH Agosto,Septiembre, octubre y noviembre\septi\"/>
    </mc:Choice>
  </mc:AlternateContent>
  <xr:revisionPtr revIDLastSave="0" documentId="8_{50B65744-A510-434C-81CB-3FF5411262C4}" xr6:coauthVersionLast="47" xr6:coauthVersionMax="47" xr10:uidLastSave="{00000000-0000-0000-0000-000000000000}"/>
  <bookViews>
    <workbookView xWindow="9720" yWindow="135" windowWidth="10335" windowHeight="6585" xr2:uid="{2D801864-7CAF-42EE-B32C-1D8385D8FB62}"/>
  </bookViews>
  <sheets>
    <sheet name="CONTRATADO CARGO DE CARRERA" sheetId="2" r:id="rId1"/>
    <sheet name="Hoja1" sheetId="1" r:id="rId2"/>
  </sheets>
  <externalReferences>
    <externalReference r:id="rId3"/>
  </externalReferences>
  <definedNames>
    <definedName name="_xlnm.Criteria" localSheetId="0">#REF!</definedName>
    <definedName name="_xlnm.Print_Titles" localSheetId="0">'CONTRATADO CARGO DE CARRERA'!$1:$7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2" l="1"/>
  <c r="K16" i="2" s="1"/>
  <c r="K9" i="2"/>
  <c r="K10" i="2"/>
  <c r="K11" i="2"/>
  <c r="K12" i="2"/>
  <c r="K13" i="2"/>
  <c r="K14" i="2"/>
  <c r="K15" i="2"/>
  <c r="A16" i="2"/>
  <c r="G16" i="2"/>
  <c r="H16" i="2"/>
  <c r="I16" i="2"/>
  <c r="J16" i="2"/>
  <c r="L16" i="2"/>
  <c r="M16" i="2"/>
</calcChain>
</file>

<file path=xl/sharedStrings.xml><?xml version="1.0" encoding="utf-8"?>
<sst xmlns="http://schemas.openxmlformats.org/spreadsheetml/2006/main" count="58" uniqueCount="45">
  <si>
    <t>Directora de Recursos Humanos</t>
  </si>
  <si>
    <t>ANA M. CASTILLO QUEVEDO</t>
  </si>
  <si>
    <t>M</t>
  </si>
  <si>
    <t>CONT. CARGO DE CARRERA</t>
  </si>
  <si>
    <t>DIRECCION REGIONAL CULTURAL</t>
  </si>
  <si>
    <t>GESTOR CULTURAL</t>
  </si>
  <si>
    <t>JUAN CARLOS ABREU GONZALEZ</t>
  </si>
  <si>
    <t>DIRECCION GENERAL DE MUSEOS</t>
  </si>
  <si>
    <t>DIRECTOR (A)</t>
  </si>
  <si>
    <t>ELIEZER NOLASCO JIMENEZ</t>
  </si>
  <si>
    <t>ADMINISTRADOR (A)</t>
  </si>
  <si>
    <t>ANGEL MIGUEL ACEVEDO BALBUENA</t>
  </si>
  <si>
    <t>F</t>
  </si>
  <si>
    <t>CARRERA ADMINISTRATIVA</t>
  </si>
  <si>
    <t>DEPARTAMENTO DE INVENTARIO DE BIENES CUL</t>
  </si>
  <si>
    <t>SECRETARIA</t>
  </si>
  <si>
    <t>GLENYS ESPINOSA PEREZ</t>
  </si>
  <si>
    <t>DEPARTAMENTO DE DESARROLLO INSTITUCIONAL</t>
  </si>
  <si>
    <t>ANALISTA DESARROLLO INSTITUCIO</t>
  </si>
  <si>
    <t>ABEL EFRAIM CANELA ESCAÑO</t>
  </si>
  <si>
    <t>DEPARTAMENTO DE CONTABILIDAD</t>
  </si>
  <si>
    <t>ENCARGADO (A)</t>
  </si>
  <si>
    <t>ARDITH DE LA CRUZ ANTIGUA</t>
  </si>
  <si>
    <t>COMISION NACIONAL DE ESPECTACULOS PUBLIC</t>
  </si>
  <si>
    <t>INSPECTOR DE ESP. PUBLICO</t>
  </si>
  <si>
    <t>MARVIC DE FATIMA CRUZ COTES</t>
  </si>
  <si>
    <t>CENTRO DE LA CULTURA NARCISO GONZALEZ</t>
  </si>
  <si>
    <t>MAESTRO DE ARTESANIA</t>
  </si>
  <si>
    <t>CLAUDIA LISBET MORALES HERNANDEZ</t>
  </si>
  <si>
    <t>GENERO</t>
  </si>
  <si>
    <t>ING. NETO</t>
  </si>
  <si>
    <t>OTROS DESC.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</si>
  <si>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</si>
  <si>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</si>
  <si>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</si>
  <si>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</si>
  <si>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</si>
  <si>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</si>
  <si>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</si>
  <si>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</si>
  <si>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</si>
  <si>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</si>
  <si>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CONTRATADO CARGO DE CARRERA - CORRESPONDIENTE AL MES DE SEPTIEMBRE DE 2021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</si>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</sst>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Gotham Black"/>
      <family val="3"/>
    </font>
    <font>
      <b/>
      <sz val="10"/>
      <color theme="1"/>
      <name val="Gotham"/>
    </font>
    <font>
      <b/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23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164" fontId="3" fillId="0" borderId="0" xfId="0" applyNumberFormat="1" applyFont="1" applyAlignment="1">
      <alignment horizontal="left" vertical="top"/>
    </xf>
    <xf numFmtId="164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164" fontId="3" fillId="0" borderId="2" xfId="1" applyFont="1" applyFill="1" applyBorder="1" applyAlignment="1">
      <alignment horizontal="center" vertical="top"/>
    </xf>
    <xf numFmtId="4" fontId="3" fillId="0" borderId="3" xfId="1" applyNumberFormat="1" applyFont="1" applyFill="1" applyBorder="1" applyAlignment="1">
      <alignment vertical="top"/>
    </xf>
    <xf numFmtId="165" fontId="6" fillId="0" borderId="3" xfId="2" applyNumberFormat="1" applyFont="1" applyBorder="1"/>
    <xf numFmtId="0" fontId="6" fillId="0" borderId="3" xfId="2" applyFont="1" applyBorder="1"/>
    <xf numFmtId="0" fontId="3" fillId="0" borderId="4" xfId="0" applyFont="1" applyBorder="1" applyAlignment="1">
      <alignment vertical="top" wrapText="1"/>
    </xf>
    <xf numFmtId="164" fontId="3" fillId="0" borderId="2" xfId="1" applyFont="1" applyBorder="1" applyAlignment="1">
      <alignment horizontal="center" vertical="top"/>
    </xf>
    <xf numFmtId="4" fontId="3" fillId="0" borderId="3" xfId="1" applyNumberFormat="1" applyFont="1" applyBorder="1" applyAlignment="1">
      <alignment vertical="top"/>
    </xf>
    <xf numFmtId="0" fontId="0" fillId="0" borderId="0" xfId="0" applyAlignment="1">
      <alignment horizontal="left" vertical="top"/>
    </xf>
    <xf numFmtId="0" fontId="7" fillId="2" borderId="0" xfId="0" applyFont="1" applyFill="1" applyAlignment="1">
      <alignment horizontal="center" vertical="center" wrapText="1"/>
    </xf>
    <xf numFmtId="14" fontId="8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14" fontId="0" fillId="0" borderId="0" xfId="0" applyNumberFormat="1" applyAlignment="1">
      <alignment vertical="top"/>
    </xf>
  </cellXfs>
  <cellStyles count="3">
    <cellStyle name="Millares 2" xfId="1" xr:uid="{D45A9216-2E26-4A73-8934-FE8EC7A31CBC}"/>
    <cellStyle name="Normal" xfId="0" builtinId="0"/>
    <cellStyle name="Normal_Hoja4" xfId="2" xr:uid="{B8231AB8-35BC-4CAA-AA41-BF40A3C6804A}"/>
  </cellStyles>
  <dxfs count="31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-11670</xdr:colOff>
      <xdr:row>0</xdr:row>
      <xdr:rowOff>-6144</xdr:rowOff>
    </xdr:from>
    <xdr:ext cx="2357291" cy="1241185"/>
    <xdr:pic>
      <xdr:nvPicPr>
        <xdr:cNvPr id="2" name="Imagen 1">
          <a:extLst>
            <a:ext uri="{FF2B5EF4-FFF2-40B4-BE49-F238E27FC236}">
              <a16:creationId xmlns:a16="http://schemas.microsoft.com/office/drawing/2014/main" id="{6CCA30B4-B054-45AF-9600-EB8E70F51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118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garcia/AppData/Local/Microsoft/Windows/INetCache/Content.Outlook/ZKHKQO7R/09-SEPTIEMBRE-2021-NOMINAS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FILTRO"/>
      <sheetName val="CARGOS"/>
      <sheetName val="FIJOS"/>
      <sheetName val="TRAM.PENS."/>
      <sheetName val="CONTRATADOS"/>
      <sheetName val="COMP.SEG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0EA8C6-EC90-464E-9B3B-160871235F6B}" name="TJULIO46610" displayName="TJULIO46610" ref="A7:M16" totalsRowCount="1" headerRowDxfId="30" dataDxfId="29" totalsRowDxfId="28" totalsRowBorderDxfId="27">
  <sortState xmlns:xlrd2="http://schemas.microsoft.com/office/spreadsheetml/2017/richdata2" ref="A8:M15">
    <sortCondition ref="C8:C15"/>
    <sortCondition ref="B8:B15"/>
  </sortState>
  <tableColumns count="13">
    <tableColumn id="1" xr3:uid="{DCC5FADF-E33B-4F70-87D1-1F48A3608089}" name="NOMBRE Y APELLIDO" totalsRowFunction="count" dataDxfId="25" totalsRowDxfId="26"/>
    <tableColumn id="11" xr3:uid="{C3851C6A-E9EF-41EF-96F2-11D869547A16}" name="CARGO" dataDxfId="23" totalsRowDxfId="24" dataCellStyle="Normal_Hoja4"/>
    <tableColumn id="12" xr3:uid="{4254E7CB-B5BE-474A-92B6-8ED697BA7F9E}" name="DIRECCIÓN O DEPARTAMENTO" dataDxfId="21" totalsRowDxfId="22"/>
    <tableColumn id="7" xr3:uid="{FA1E440E-A585-4F52-9BC8-A1CB332FBC4D}" name="CATEGORIA DEL SERVIDOR" dataDxfId="19" totalsRowDxfId="20"/>
    <tableColumn id="3" xr3:uid="{9B335AF6-34E7-4BE8-A0D3-709F0819FAC8}" name="DESDE" dataDxfId="17" totalsRowDxfId="18"/>
    <tableColumn id="4" xr3:uid="{B7E6E8E1-F7C7-4558-9B2D-AB040A45B958}" name="HASTA" dataDxfId="15" totalsRowDxfId="16"/>
    <tableColumn id="5" xr3:uid="{871040DA-E6AF-4F79-BB3D-5C2413C78A2E}" name="INGRESO BRUTO" totalsRowFunction="sum" dataDxfId="13" totalsRowDxfId="14" dataCellStyle="Millares"/>
    <tableColumn id="8" xr3:uid="{ED8F9D31-F365-4382-A2D5-6CA01AAF313E}" name="ISR" totalsRowFunction="sum" dataDxfId="11" totalsRowDxfId="12" dataCellStyle="Millares"/>
    <tableColumn id="9" xr3:uid="{00FE10C2-1FE1-4436-B836-423E028E6A14}" name="SFS" totalsRowFunction="sum" dataDxfId="9" totalsRowDxfId="10" dataCellStyle="Millares"/>
    <tableColumn id="6" xr3:uid="{7238DE31-46BF-4445-905B-511E96BCAC2F}" name="AFP" totalsRowFunction="sum" dataDxfId="7" totalsRowDxfId="8" dataCellStyle="Millares"/>
    <tableColumn id="13" xr3:uid="{0B0E6B69-1B5F-423C-A651-7316E99389DA}" name="OTROS DESC." totalsRowFunction="sum" dataDxfId="5" totalsRowDxfId="6" dataCellStyle="Millares">
      <calculatedColumnFormula>TJULIO46610[[#This Row],[INGRESO BRUTO]]-TJULIO46610[[#This Row],[ING. NETO]]-TJULIO46610[[#This Row],[ISR]]-TJULIO46610[[#This Row],[SFS]]-TJULIO46610[[#This Row],[AFP]]</calculatedColumnFormula>
    </tableColumn>
    <tableColumn id="14" xr3:uid="{2A9BD81B-1F5C-416E-9B81-2033CC3F321C}" name="ING. NETO" totalsRowFunction="sum" dataDxfId="3" totalsRowDxfId="4" dataCellStyle="Millares"/>
    <tableColumn id="10" xr3:uid="{353C0CC5-46BB-4DBC-95E2-05424BFF66B2}" name="GENERO" totalsRowFunction="sum" dataDxfId="1" totalsRowDxfId="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8447A-9850-4424-8214-61E164C94F0C}">
  <sheetPr>
    <tabColor rgb="FFFFC000"/>
    <pageSetUpPr fitToPage="1"/>
  </sheetPr>
  <dimension ref="A1:P23"/>
  <sheetViews>
    <sheetView tabSelected="1" zoomScale="115" zoomScaleNormal="115" zoomScaleSheetLayoutView="115" workbookViewId="0">
      <selection activeCell="A7" sqref="A7"/>
    </sheetView>
  </sheetViews>
  <sheetFormatPr baseColWidth="10" defaultRowHeight="15"/>
  <cols>
    <col min="1" max="1" width="34.85546875" style="1" bestFit="1" customWidth="1"/>
    <col min="2" max="2" width="28.140625" style="1" bestFit="1" customWidth="1"/>
    <col min="3" max="3" width="39.140625" style="1" bestFit="1" customWidth="1"/>
    <col min="4" max="4" width="21.85546875" style="1" bestFit="1" customWidth="1"/>
    <col min="5" max="5" width="10.140625" style="1" customWidth="1"/>
    <col min="6" max="6" width="11.5703125" style="1" customWidth="1"/>
    <col min="7" max="7" width="12.28515625" style="1" customWidth="1"/>
    <col min="8" max="8" width="10" style="1" bestFit="1" customWidth="1"/>
    <col min="9" max="9" width="9.140625" style="1" bestFit="1" customWidth="1"/>
    <col min="10" max="10" width="9" style="1" customWidth="1"/>
    <col min="11" max="11" width="10.85546875" style="1" customWidth="1"/>
    <col min="12" max="12" width="10.140625" style="1" customWidth="1"/>
    <col min="13" max="13" width="10.7109375" style="1" bestFit="1" customWidth="1"/>
    <col min="14" max="14" width="12.42578125" style="1" bestFit="1" customWidth="1"/>
    <col min="15" max="15" width="13.140625" style="1" bestFit="1" customWidth="1"/>
    <col min="16" max="16" width="12.42578125" style="1" bestFit="1" customWidth="1"/>
    <col min="17" max="16384" width="11.42578125" style="1"/>
  </cols>
  <sheetData>
    <row r="1" spans="1:16">
      <c r="L1" s="18"/>
      <c r="P1" s="22"/>
    </row>
    <row r="2" spans="1:16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>
      <c r="B3" s="21" t="s">
        <v>44</v>
      </c>
      <c r="C3" s="21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>
      <c r="B4" s="20" t="s">
        <v>43</v>
      </c>
      <c r="C4" s="20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21.75" customHeight="1">
      <c r="B5" s="19" t="s">
        <v>42</v>
      </c>
      <c r="C5" s="19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21" customHeight="1">
      <c r="M6" s="18"/>
    </row>
    <row r="7" spans="1:16" s="16" customFormat="1" ht="24.75" customHeight="1">
      <c r="A7" s="17" t="s">
        <v>41</v>
      </c>
      <c r="B7" s="17" t="s">
        <v>40</v>
      </c>
      <c r="C7" s="17" t="s">
        <v>39</v>
      </c>
      <c r="D7" s="17" t="s">
        <v>38</v>
      </c>
      <c r="E7" s="17" t="s">
        <v>37</v>
      </c>
      <c r="F7" s="17" t="s">
        <v>36</v>
      </c>
      <c r="G7" s="17" t="s">
        <v>35</v>
      </c>
      <c r="H7" s="17" t="s">
        <v>34</v>
      </c>
      <c r="I7" s="17" t="s">
        <v>33</v>
      </c>
      <c r="J7" s="17" t="s">
        <v>32</v>
      </c>
      <c r="K7" s="17" t="s">
        <v>31</v>
      </c>
      <c r="L7" s="17" t="s">
        <v>30</v>
      </c>
      <c r="M7" s="17" t="s">
        <v>29</v>
      </c>
    </row>
    <row r="8" spans="1:16" s="16" customFormat="1">
      <c r="A8" s="13" t="s">
        <v>28</v>
      </c>
      <c r="B8" s="12" t="s">
        <v>27</v>
      </c>
      <c r="C8" s="12" t="s">
        <v>26</v>
      </c>
      <c r="D8" s="12" t="s">
        <v>3</v>
      </c>
      <c r="E8" s="11">
        <v>44409</v>
      </c>
      <c r="F8" s="11">
        <v>44592</v>
      </c>
      <c r="G8" s="10">
        <v>16500</v>
      </c>
      <c r="H8" s="10">
        <v>0</v>
      </c>
      <c r="I8" s="10">
        <v>501.6</v>
      </c>
      <c r="J8" s="10">
        <v>473.55</v>
      </c>
      <c r="K8" s="10">
        <f>TJULIO46610[[#This Row],[INGRESO BRUTO]]-TJULIO46610[[#This Row],[ING. NETO]]-TJULIO46610[[#This Row],[ISR]]-TJULIO46610[[#This Row],[SFS]]-TJULIO46610[[#This Row],[AFP]]</f>
        <v>0</v>
      </c>
      <c r="L8" s="10">
        <v>15524.85</v>
      </c>
      <c r="M8" s="9" t="s">
        <v>12</v>
      </c>
    </row>
    <row r="9" spans="1:16">
      <c r="A9" s="13" t="s">
        <v>25</v>
      </c>
      <c r="B9" s="12" t="s">
        <v>24</v>
      </c>
      <c r="C9" s="12" t="s">
        <v>23</v>
      </c>
      <c r="D9" s="12" t="s">
        <v>3</v>
      </c>
      <c r="E9" s="11">
        <v>44409</v>
      </c>
      <c r="F9" s="11">
        <v>44592</v>
      </c>
      <c r="G9" s="10">
        <v>16500</v>
      </c>
      <c r="H9" s="10">
        <v>0</v>
      </c>
      <c r="I9" s="10">
        <v>501.6</v>
      </c>
      <c r="J9" s="10">
        <v>473.55</v>
      </c>
      <c r="K9" s="10">
        <f>TJULIO46610[[#This Row],[INGRESO BRUTO]]-TJULIO46610[[#This Row],[ING. NETO]]-TJULIO46610[[#This Row],[ISR]]-TJULIO46610[[#This Row],[SFS]]-TJULIO46610[[#This Row],[AFP]]</f>
        <v>0</v>
      </c>
      <c r="L9" s="10">
        <v>15524.85</v>
      </c>
      <c r="M9" s="9" t="s">
        <v>12</v>
      </c>
    </row>
    <row r="10" spans="1:16">
      <c r="A10" s="13" t="s">
        <v>22</v>
      </c>
      <c r="B10" s="12" t="s">
        <v>21</v>
      </c>
      <c r="C10" s="12" t="s">
        <v>20</v>
      </c>
      <c r="D10" s="12" t="s">
        <v>3</v>
      </c>
      <c r="E10" s="11">
        <v>44409</v>
      </c>
      <c r="F10" s="11">
        <v>44592</v>
      </c>
      <c r="G10" s="10">
        <v>115000</v>
      </c>
      <c r="H10" s="10">
        <v>15633.74</v>
      </c>
      <c r="I10" s="10">
        <v>3496</v>
      </c>
      <c r="J10" s="10">
        <v>3300.5</v>
      </c>
      <c r="K10" s="10">
        <f>TJULIO46610[[#This Row],[INGRESO BRUTO]]-TJULIO46610[[#This Row],[ING. NETO]]-TJULIO46610[[#This Row],[ISR]]-TJULIO46610[[#This Row],[SFS]]-TJULIO46610[[#This Row],[AFP]]</f>
        <v>5.4569682106375694E-12</v>
      </c>
      <c r="L10" s="10">
        <v>92569.76</v>
      </c>
      <c r="M10" s="9" t="s">
        <v>2</v>
      </c>
      <c r="N10" s="5"/>
      <c r="O10" s="5"/>
      <c r="P10" s="5"/>
    </row>
    <row r="11" spans="1:16">
      <c r="A11" s="13" t="s">
        <v>19</v>
      </c>
      <c r="B11" s="12" t="s">
        <v>18</v>
      </c>
      <c r="C11" s="12" t="s">
        <v>17</v>
      </c>
      <c r="D11" s="12" t="s">
        <v>3</v>
      </c>
      <c r="E11" s="11">
        <v>44409</v>
      </c>
      <c r="F11" s="11">
        <v>44592</v>
      </c>
      <c r="G11" s="15">
        <v>60000</v>
      </c>
      <c r="H11" s="15">
        <v>3486.68</v>
      </c>
      <c r="I11" s="15">
        <v>1824</v>
      </c>
      <c r="J11" s="15">
        <v>1722</v>
      </c>
      <c r="K11" s="15">
        <f>TJULIO46610[[#This Row],[INGRESO BRUTO]]-TJULIO46610[[#This Row],[ING. NETO]]-TJULIO46610[[#This Row],[ISR]]-TJULIO46610[[#This Row],[SFS]]-TJULIO46610[[#This Row],[AFP]]</f>
        <v>0</v>
      </c>
      <c r="L11" s="15">
        <v>52967.32</v>
      </c>
      <c r="M11" s="14" t="s">
        <v>2</v>
      </c>
      <c r="N11" s="5"/>
      <c r="O11" s="5"/>
      <c r="P11" s="5"/>
    </row>
    <row r="12" spans="1:16">
      <c r="A12" s="13" t="s">
        <v>16</v>
      </c>
      <c r="B12" s="12" t="s">
        <v>15</v>
      </c>
      <c r="C12" s="12" t="s">
        <v>14</v>
      </c>
      <c r="D12" s="12" t="s">
        <v>13</v>
      </c>
      <c r="E12" s="11">
        <v>44378</v>
      </c>
      <c r="F12" s="11">
        <v>44561</v>
      </c>
      <c r="G12" s="10">
        <v>35000</v>
      </c>
      <c r="H12" s="10">
        <v>0</v>
      </c>
      <c r="I12" s="10">
        <v>1064</v>
      </c>
      <c r="J12" s="10">
        <v>1004.5</v>
      </c>
      <c r="K12" s="10">
        <f>TJULIO46610[[#This Row],[INGRESO BRUTO]]-TJULIO46610[[#This Row],[ING. NETO]]-TJULIO46610[[#This Row],[ISR]]-TJULIO46610[[#This Row],[SFS]]-TJULIO46610[[#This Row],[AFP]]</f>
        <v>0</v>
      </c>
      <c r="L12" s="10">
        <v>32931.5</v>
      </c>
      <c r="M12" s="9" t="s">
        <v>12</v>
      </c>
      <c r="N12" s="5"/>
      <c r="O12" s="5"/>
      <c r="P12" s="5"/>
    </row>
    <row r="13" spans="1:16">
      <c r="A13" s="13" t="s">
        <v>11</v>
      </c>
      <c r="B13" s="12" t="s">
        <v>10</v>
      </c>
      <c r="C13" s="12" t="s">
        <v>7</v>
      </c>
      <c r="D13" s="12" t="s">
        <v>3</v>
      </c>
      <c r="E13" s="11">
        <v>44409</v>
      </c>
      <c r="F13" s="11">
        <v>44592</v>
      </c>
      <c r="G13" s="10">
        <v>45000</v>
      </c>
      <c r="H13" s="10">
        <v>1148.33</v>
      </c>
      <c r="I13" s="10">
        <v>1368</v>
      </c>
      <c r="J13" s="10">
        <v>1291.5</v>
      </c>
      <c r="K13" s="10">
        <f>TJULIO46610[[#This Row],[INGRESO BRUTO]]-TJULIO46610[[#This Row],[ING. NETO]]-TJULIO46610[[#This Row],[ISR]]-TJULIO46610[[#This Row],[SFS]]-TJULIO46610[[#This Row],[AFP]]</f>
        <v>1.8189894035458565E-12</v>
      </c>
      <c r="L13" s="10">
        <v>41192.17</v>
      </c>
      <c r="M13" s="9" t="s">
        <v>2</v>
      </c>
      <c r="N13" s="5"/>
      <c r="O13" s="5"/>
      <c r="P13" s="5"/>
    </row>
    <row r="14" spans="1:16">
      <c r="A14" s="13" t="s">
        <v>9</v>
      </c>
      <c r="B14" s="12" t="s">
        <v>8</v>
      </c>
      <c r="C14" s="12" t="s">
        <v>7</v>
      </c>
      <c r="D14" s="12" t="s">
        <v>3</v>
      </c>
      <c r="E14" s="11">
        <v>44409</v>
      </c>
      <c r="F14" s="11">
        <v>44592</v>
      </c>
      <c r="G14" s="10">
        <v>110000</v>
      </c>
      <c r="H14" s="10">
        <v>14457.62</v>
      </c>
      <c r="I14" s="10">
        <v>3344</v>
      </c>
      <c r="J14" s="10">
        <v>3157</v>
      </c>
      <c r="K14" s="10">
        <f>TJULIO46610[[#This Row],[INGRESO BRUTO]]-TJULIO46610[[#This Row],[ING. NETO]]-TJULIO46610[[#This Row],[ISR]]-TJULIO46610[[#This Row],[SFS]]-TJULIO46610[[#This Row],[AFP]]</f>
        <v>-5.4569682106375694E-12</v>
      </c>
      <c r="L14" s="10">
        <v>89041.38</v>
      </c>
      <c r="M14" s="9" t="s">
        <v>2</v>
      </c>
      <c r="N14" s="5"/>
      <c r="O14" s="5"/>
      <c r="P14" s="5"/>
    </row>
    <row r="15" spans="1:16">
      <c r="A15" s="13" t="s">
        <v>6</v>
      </c>
      <c r="B15" s="12" t="s">
        <v>5</v>
      </c>
      <c r="C15" s="12" t="s">
        <v>4</v>
      </c>
      <c r="D15" s="12" t="s">
        <v>3</v>
      </c>
      <c r="E15" s="11">
        <v>44409</v>
      </c>
      <c r="F15" s="11">
        <v>44592</v>
      </c>
      <c r="G15" s="10">
        <v>20000</v>
      </c>
      <c r="H15" s="10">
        <v>0</v>
      </c>
      <c r="I15" s="10">
        <v>608</v>
      </c>
      <c r="J15" s="10">
        <v>574</v>
      </c>
      <c r="K15" s="10">
        <f>TJULIO46610[[#This Row],[INGRESO BRUTO]]-TJULIO46610[[#This Row],[ING. NETO]]-TJULIO46610[[#This Row],[ISR]]-TJULIO46610[[#This Row],[SFS]]-TJULIO46610[[#This Row],[AFP]]</f>
        <v>0</v>
      </c>
      <c r="L15" s="10">
        <v>18818</v>
      </c>
      <c r="M15" s="9" t="s">
        <v>2</v>
      </c>
    </row>
    <row r="16" spans="1:16" ht="15.75" thickBot="1">
      <c r="A16" s="8">
        <f>SUBTOTAL(103,TJULIO46610[NOMBRE Y APELLIDO])</f>
        <v>8</v>
      </c>
      <c r="B16" s="7"/>
      <c r="C16" s="7"/>
      <c r="D16" s="7"/>
      <c r="E16" s="7"/>
      <c r="F16" s="7"/>
      <c r="G16" s="6">
        <f>SUBTOTAL(109,TJULIO46610[INGRESO BRUTO])</f>
        <v>418000</v>
      </c>
      <c r="H16" s="6">
        <f>SUBTOTAL(109,TJULIO46610[ISR])</f>
        <v>34726.370000000003</v>
      </c>
      <c r="I16" s="6">
        <f>SUBTOTAL(109,TJULIO46610[SFS])</f>
        <v>12707.2</v>
      </c>
      <c r="J16" s="6">
        <f>SUBTOTAL(109,TJULIO46610[AFP])</f>
        <v>11996.6</v>
      </c>
      <c r="K16" s="6">
        <f>SUBTOTAL(109,TJULIO46610[OTROS DESC.])</f>
        <v>1.8189894035458565E-12</v>
      </c>
      <c r="L16" s="6">
        <f>SUBTOTAL(109,TJULIO46610[ING. NETO])</f>
        <v>358569.83</v>
      </c>
      <c r="M16" s="6">
        <f>SUBTOTAL(109,TJULIO46610[GENERO])</f>
        <v>0</v>
      </c>
    </row>
    <row r="17" spans="1:13" ht="15.75" thickTop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5"/>
    </row>
    <row r="18" spans="1:1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5"/>
    </row>
    <row r="19" spans="1:1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5"/>
    </row>
    <row r="20" spans="1:1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5"/>
    </row>
    <row r="21" spans="1:1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5"/>
    </row>
    <row r="22" spans="1:13" ht="15.75">
      <c r="A22" s="4" t="s">
        <v>1</v>
      </c>
      <c r="D22" s="2"/>
      <c r="E22" s="2"/>
      <c r="F22" s="2"/>
      <c r="G22" s="2"/>
      <c r="H22" s="2"/>
      <c r="I22" s="2"/>
      <c r="J22" s="2"/>
      <c r="K22" s="2"/>
      <c r="L22" s="2"/>
    </row>
    <row r="23" spans="1:13">
      <c r="A23" s="3" t="s">
        <v>0</v>
      </c>
      <c r="D23" s="2"/>
      <c r="E23" s="2"/>
      <c r="F23" s="2"/>
      <c r="G23" s="2"/>
      <c r="H23" s="2"/>
      <c r="I23" s="2"/>
      <c r="J23" s="2"/>
      <c r="K23" s="2"/>
      <c r="L23" s="2"/>
    </row>
  </sheetData>
  <conditionalFormatting sqref="A17:A21 A8:A15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9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BCEF-10F7-4DC6-AFB8-075607E18BA9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CONTRATADO CARGO DE CARRERA</vt:lpstr>
      <vt:lpstr>Hoja1</vt:lpstr>
      <vt:lpstr>'CONTRATADO CARGO DE CARRERA'!Títulos_a_imprimir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2021-12-17T15:53:22Z</dcterms:created>
  <dcterms:modified xsi:type="dcterms:W3CDTF">2021-12-17T15:55:27Z</dcterms:modified>
</cp:coreProperties>
</file>