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garcia\Desktop\Presupuesto julio excel\"/>
    </mc:Choice>
  </mc:AlternateContent>
  <xr:revisionPtr revIDLastSave="0" documentId="8_{5B30B271-123D-4367-8E5D-C755C0EC9B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 0002  " sheetId="4" r:id="rId1"/>
  </sheets>
  <definedNames>
    <definedName name="_xlnm.Print_Area" localSheetId="0">'julio  0002  '!$A$3:$L$99</definedName>
    <definedName name="_xlnm.Print_Titles" localSheetId="0">'julio  0002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25" i="4"/>
  <c r="E22" i="4"/>
  <c r="E21" i="4"/>
  <c r="E20" i="4"/>
  <c r="E19" i="4"/>
  <c r="E18" i="4"/>
  <c r="E95" i="4"/>
  <c r="E89" i="4"/>
  <c r="E88" i="4"/>
  <c r="E87" i="4"/>
  <c r="E86" i="4"/>
  <c r="G85" i="4"/>
  <c r="G90" i="4" s="1"/>
  <c r="F85" i="4"/>
  <c r="F90" i="4" s="1"/>
  <c r="E90" i="4" s="1"/>
  <c r="E85" i="4"/>
  <c r="E84" i="4"/>
  <c r="E83" i="4"/>
  <c r="E82" i="4"/>
  <c r="E81" i="4"/>
  <c r="E78" i="4"/>
  <c r="E77" i="4"/>
  <c r="E76" i="4"/>
  <c r="E75" i="4"/>
  <c r="E74" i="4"/>
  <c r="E73" i="4"/>
  <c r="E72" i="4"/>
  <c r="E71" i="4"/>
  <c r="E70" i="4"/>
  <c r="E69" i="4"/>
  <c r="E68" i="4"/>
  <c r="G67" i="4"/>
  <c r="F67" i="4"/>
  <c r="E67" i="4" s="1"/>
  <c r="E66" i="4"/>
  <c r="E65" i="4"/>
  <c r="E64" i="4"/>
  <c r="E63" i="4"/>
  <c r="E62" i="4"/>
  <c r="E61" i="4"/>
  <c r="E60" i="4"/>
  <c r="E59" i="4"/>
  <c r="G58" i="4"/>
  <c r="F58" i="4"/>
  <c r="E58" i="4" s="1"/>
  <c r="E57" i="4"/>
  <c r="E56" i="4"/>
  <c r="E55" i="4"/>
  <c r="E54" i="4"/>
  <c r="E53" i="4"/>
  <c r="E52" i="4"/>
  <c r="E51" i="4"/>
  <c r="G50" i="4"/>
  <c r="F50" i="4"/>
  <c r="E50" i="4" s="1"/>
  <c r="E49" i="4"/>
  <c r="E48" i="4"/>
  <c r="E47" i="4"/>
  <c r="E46" i="4"/>
  <c r="E45" i="4"/>
  <c r="E44" i="4"/>
  <c r="G43" i="4"/>
  <c r="F43" i="4"/>
  <c r="E43" i="4" s="1"/>
  <c r="E42" i="4"/>
  <c r="E41" i="4"/>
  <c r="E40" i="4"/>
  <c r="E39" i="4"/>
  <c r="E38" i="4"/>
  <c r="E37" i="4"/>
  <c r="E36" i="4"/>
  <c r="E35" i="4"/>
  <c r="E34" i="4"/>
  <c r="G33" i="4"/>
  <c r="F33" i="4"/>
  <c r="E33" i="4" s="1"/>
  <c r="E24" i="4"/>
  <c r="G23" i="4"/>
  <c r="F23" i="4"/>
  <c r="L17" i="4"/>
  <c r="L79" i="4" s="1"/>
  <c r="L92" i="4" s="1"/>
  <c r="K17" i="4"/>
  <c r="K79" i="4" s="1"/>
  <c r="K92" i="4" s="1"/>
  <c r="J17" i="4"/>
  <c r="J79" i="4" s="1"/>
  <c r="J92" i="4" s="1"/>
  <c r="I17" i="4"/>
  <c r="I79" i="4" s="1"/>
  <c r="I92" i="4" s="1"/>
  <c r="G17" i="4"/>
  <c r="F17" i="4"/>
  <c r="E16" i="4"/>
  <c r="G79" i="4" l="1"/>
  <c r="F79" i="4"/>
  <c r="F92" i="4" s="1"/>
  <c r="E23" i="4"/>
  <c r="E17" i="4"/>
  <c r="E79" i="4"/>
  <c r="G92" i="4"/>
  <c r="E92" i="4" l="1"/>
</calcChain>
</file>

<file path=xl/sharedStrings.xml><?xml version="1.0" encoding="utf-8"?>
<sst xmlns="http://schemas.openxmlformats.org/spreadsheetml/2006/main" count="163" uniqueCount="163">
  <si>
    <t>“Año de la Innovación y la Competitividad”</t>
  </si>
  <si>
    <t xml:space="preserve">MINISTERIO DE CULTURA </t>
  </si>
  <si>
    <t xml:space="preserve">DIRECCION FINANCIERA </t>
  </si>
  <si>
    <t xml:space="preserve">DEPARTAMENTO DE PRESUPUESTO </t>
  </si>
  <si>
    <t xml:space="preserve"> Ejecución de  Gastos y Aplicaciones Financieras</t>
  </si>
  <si>
    <t>en RD $</t>
  </si>
  <si>
    <t>DETALLE</t>
  </si>
  <si>
    <t xml:space="preserve">TOTAL </t>
  </si>
  <si>
    <t>Enero</t>
  </si>
  <si>
    <t>Febrero</t>
  </si>
  <si>
    <t>Marzo</t>
  </si>
  <si>
    <t>Mayo</t>
  </si>
  <si>
    <t>Junio</t>
  </si>
  <si>
    <t>Julio</t>
  </si>
  <si>
    <t>2.-</t>
  </si>
  <si>
    <t xml:space="preserve">GASTOS </t>
  </si>
  <si>
    <t>2.1-</t>
  </si>
  <si>
    <t xml:space="preserve">REMUNERACIONES Y CONTRIBUCIONES 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</si>
  <si>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</si>
  <si>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</si>
  <si>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</si>
  <si>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</si>
  <si>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</si>
  <si>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</si>
  <si>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</si>
  <si>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GRATIFICACIONES Y BONIFICACIONES </t>
  </si>
  <si>
    <t>2.1.5</t>
  </si>
  <si>
    <t>CONTRIBUCIONES A LA SEGURIDAD SOCIAL</t>
  </si>
  <si>
    <t>2.2-</t>
  </si>
  <si>
    <t xml:space="preserve">CONTRATACIONES Y SERVICIOS 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</si>
  <si>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</si>
  <si>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</si>
  <si>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</si>
  <si>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</si>
  <si>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</si>
  <si>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</si>
  <si>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</si>
  <si>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</si>
  <si>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</si>
  <si>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</si>
  <si>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</si>
  <si>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</si>
  <si>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</si>
  <si>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</si>
  <si>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</si>
  <si>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</si>
  <si>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</si>
  <si>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</si>
  <si>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2.3-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</si>
  <si>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</si>
  <si>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</si>
  <si>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</si>
  <si>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</si>
  <si>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</si>
  <si>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</si>
  <si>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</si>
  <si>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</si>
  <si>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</si>
  <si>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</si>
  <si>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</si>
  <si>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</si>
  <si>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</si>
  <si>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</si>
  <si>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</si>
  <si>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</si>
  <si>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</si>
  <si>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2.4 -</t>
  </si>
  <si>
    <t>TRANSFERENCIAS CORRIENTES</t>
  </si>
  <si>
    <t>2.4.1</t>
  </si>
  <si>
    <t>TRANSFERENCIAS CORRIENTES AL SECTOR PRIVADO</t>
  </si>
  <si>
    <t>2.4.2</t>
  </si>
  <si>
    <t>TRANSFERENCIAS CORRIENTES AL GOBIERNO GENERAL NACIONAL</t>
  </si>
  <si>
    <t>2.4.3</t>
  </si>
  <si>
    <t xml:space="preserve">TRANSFERENCIAS CORRIENTES A GOBIERNOS GENERALES LOCALES </t>
  </si>
  <si>
    <t>2.4.4</t>
  </si>
  <si>
    <t>TRANSFERENCIAS CORRIENTES A EMPRESAS PÚBLICAS NO FINANCIERAS</t>
  </si>
  <si>
    <t>2.4.7</t>
  </si>
  <si>
    <t>TRANSFERENCIAS CORRIENTES AL SECTOR EXTERNO</t>
  </si>
  <si>
    <t>2.4.9</t>
  </si>
  <si>
    <t>TRANSFERENCIAS CORRIENTES A OTRAS INSTITUCIONES PÚBLICAS</t>
  </si>
  <si>
    <t>2.5-</t>
  </si>
  <si>
    <t xml:space="preserve">TRANSFERENCIAS DE CAPITAL 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</si>
  <si>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</si>
  <si>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</si>
  <si>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</si>
  <si>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</si>
  <si>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</si>
  <si>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</si>
  <si>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</si>
  <si>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PUBLICAS NO FINANCIERAS</t>
  </si>
  <si>
    <t>2.5.5</t>
  </si>
  <si>
    <t>TRANSFERENCIAS DE CAPITAL A INSTITUCIONES PUBLICAS FINANCIERAS</t>
  </si>
  <si>
    <t>2.5.6</t>
  </si>
  <si>
    <t xml:space="preserve">TRANSFERENCIAS DE CAPITAL AL SECTOR EXTERNO </t>
  </si>
  <si>
    <t>2.5.9</t>
  </si>
  <si>
    <t>TRANSFERENCIAS DE CAPITAL A OTRAS INSTITUCIONES PUBLICAS</t>
  </si>
  <si>
    <t>2.6-</t>
  </si>
  <si>
    <t>BIENES MUEBLES , INMUEBLS E INTANGIBLES</t>
  </si>
  <si>
    <t>2.6.1</t>
  </si>
  <si>
    <t>MOBILIARIO Y EQUIPO</t>
  </si>
  <si>
    <t>2.6.2</t>
  </si>
  <si>
    <t>MOBILIARIO Y EQUIPO EDUCACIONAL Y RECREATIVO</t>
  </si>
  <si>
    <t>2.6.4</t>
  </si>
  <si>
    <t>VEHÍCULOS Y EQUIPO DE TRANSPORTE, TRACCIÓN Y ELEVACIÓN</t>
  </si>
  <si>
    <t>2.6.5</t>
  </si>
  <si>
    <t>MAQUINARIA, OTROS EQUIPOS Y HERRAMIENTAS</t>
  </si>
  <si>
    <t>2.6.6.</t>
  </si>
  <si>
    <t xml:space="preserve">EQUIPOS DE DEFENSA Y SEGURIDAD </t>
  </si>
  <si>
    <t>2.6.7</t>
  </si>
  <si>
    <t xml:space="preserve">ACTIVOS BIOLOGICOS CULTIVABLES </t>
  </si>
  <si>
    <t>2.6.8</t>
  </si>
  <si>
    <t>BIENES INTANGIBLES</t>
  </si>
  <si>
    <t>2.6.9</t>
  </si>
  <si>
    <t>EDIFICIOS, ESTRUCTURAS , TIERRAS, TERRENOS Y OBJETOS DE VALOR</t>
  </si>
  <si>
    <t>2.7-</t>
  </si>
  <si>
    <t xml:space="preserve"> OBRAS </t>
  </si>
  <si>
    <t xml:space="preserve">2.7.1    </t>
  </si>
  <si>
    <t>OBRAS EN EDIFICACIONES</t>
  </si>
  <si>
    <t>2.7.2</t>
  </si>
  <si>
    <t xml:space="preserve">INFRAESTRUCTURAS </t>
  </si>
  <si>
    <t xml:space="preserve">2.7.3 </t>
  </si>
  <si>
    <t xml:space="preserve">CONSTRUCCIONES EN BIENES CONCESIONADOS </t>
  </si>
  <si>
    <t xml:space="preserve">2.7.4 </t>
  </si>
  <si>
    <t>GASTOS QUE SE ASIGANRAN DURANTE EL EJERCICIO PARA INVERSION (ART.32 Y 33 LEY 423-06)</t>
  </si>
  <si>
    <t>2.8-</t>
  </si>
  <si>
    <t>ADQUISICION DE ACTIVOS FINANCIEROS  CON FINES DE POLITICA</t>
  </si>
  <si>
    <t>2.8.1</t>
  </si>
  <si>
    <t xml:space="preserve">CONCESION DE PRESTAMOS </t>
  </si>
  <si>
    <t>2.8.2</t>
  </si>
  <si>
    <t>ADQUISICION DE TITULOS VALORES REPRESENTATIVOS DE DEUDA</t>
  </si>
  <si>
    <t xml:space="preserve">2.9- </t>
  </si>
  <si>
    <t xml:space="preserve">GASTOS FINANCIEROS </t>
  </si>
  <si>
    <t>2.9.1</t>
  </si>
  <si>
    <t>INTERESES DE LA DEUDA PUBLICA INTERNA</t>
  </si>
  <si>
    <t>2.9.2</t>
  </si>
  <si>
    <t>INTERESES DE LA DEUDA PUBLICA EXTERNA</t>
  </si>
  <si>
    <t xml:space="preserve">2.9.4 </t>
  </si>
  <si>
    <t xml:space="preserve">COMISIONES Y OTROS GASTOS BANCARIOS DE LA DEUDA PUBLICA </t>
  </si>
  <si>
    <t xml:space="preserve">TOTAL GASTOS </t>
  </si>
  <si>
    <t>4.-</t>
  </si>
  <si>
    <t xml:space="preserve">APLICACIONES FINANCIERAS </t>
  </si>
  <si>
    <t xml:space="preserve"> 4.1- INCREMENTO DE ACTIVOS  FINANCIEROS </t>
  </si>
  <si>
    <t xml:space="preserve">4.1.1 </t>
  </si>
  <si>
    <t xml:space="preserve">INCREMENTO DE ACTIVOS FINANCIEROS CORRIENTES </t>
  </si>
  <si>
    <t xml:space="preserve">4.1.2  </t>
  </si>
  <si>
    <t>INCREMENTO DE ACTIVOS FINANCIEROS NO CORRIENTES</t>
  </si>
  <si>
    <t xml:space="preserve">4.2-DISMINUCION DE PASIVOS </t>
  </si>
  <si>
    <t>4.2.1</t>
  </si>
  <si>
    <t xml:space="preserve">DISMINUCION DE PASIVOS CORRIENTES </t>
  </si>
  <si>
    <t>4.2.2</t>
  </si>
  <si>
    <t xml:space="preserve">DISMINUCION DE PASIVOS NO  CORRIENTES </t>
  </si>
  <si>
    <t xml:space="preserve">4.3- DISMINUCION DE FONDOS DE TERCEROS </t>
  </si>
  <si>
    <t>4.3.5</t>
  </si>
  <si>
    <t xml:space="preserve">DISMINUCION DEPOSITOS FONDOS DE TERCEROS </t>
  </si>
  <si>
    <t xml:space="preserve">TOTAL  DE APLICACIONES FINANCIERAS </t>
  </si>
  <si>
    <t xml:space="preserve">TOTAL DE GASTOS Y APLICACIONES FINANCIERAS </t>
  </si>
  <si>
    <t>FUENTE : Sistema Integrado de Gestión Financiera  (SIGEF)</t>
  </si>
  <si>
    <t xml:space="preserve">LIC. RAMON FERNANDO GERMAN </t>
  </si>
  <si>
    <t xml:space="preserve">ENC. DEPTO. DE PRESUPUESTO </t>
  </si>
  <si>
    <t>Abrl</t>
  </si>
  <si>
    <t>2.3.8</t>
  </si>
  <si>
    <t>GASTOS QUE SE ASIGNARAN DURANTE EL EJERCICIO PARA INVERSION (ART.32 Y 33 LEY 423-06)</t>
  </si>
  <si>
    <t>UNIDAD EJECUTORA 0002 : DEL 01  AL 31 DE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</si>
</sst>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5"/>
      <color rgb="FF000000"/>
      <name val="Calibri"/>
      <family val="2"/>
    </font>
    <font>
      <b/>
      <sz val="9"/>
      <color rgb="FF000000"/>
      <name val="Calibri"/>
      <family val="2"/>
    </font>
    <font>
      <b/>
      <sz val="5"/>
      <color rgb="FF00000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sz val="4"/>
      <name val="Arial"/>
      <family val="2"/>
    </font>
    <font>
      <b/>
      <sz val="5"/>
      <color theme="1"/>
      <name val="Arial"/>
      <family val="2"/>
    </font>
    <font>
      <sz val="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right" vertical="center" wrapText="1"/>
    </xf>
    <xf numFmtId="0" fontId="4" fillId="3" borderId="5" xfId="1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7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horizontal="right" vertical="center" wrapText="1"/>
    </xf>
    <xf numFmtId="43" fontId="6" fillId="0" borderId="5" xfId="1" applyNumberFormat="1" applyFont="1" applyFill="1" applyBorder="1" applyAlignment="1">
      <alignment horizontal="right" vertical="center" wrapText="1"/>
    </xf>
    <xf numFmtId="0" fontId="1" fillId="0" borderId="0" xfId="1" applyFill="1"/>
    <xf numFmtId="0" fontId="7" fillId="0" borderId="8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43" fontId="7" fillId="0" borderId="5" xfId="1" applyNumberFormat="1" applyFont="1" applyBorder="1" applyAlignment="1">
      <alignment horizontal="right" vertical="center" wrapText="1"/>
    </xf>
    <xf numFmtId="43" fontId="6" fillId="0" borderId="5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7" fillId="0" borderId="9" xfId="1" applyFont="1" applyFill="1" applyBorder="1" applyAlignment="1">
      <alignment vertical="center"/>
    </xf>
    <xf numFmtId="0" fontId="7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right" vertical="center"/>
    </xf>
    <xf numFmtId="43" fontId="4" fillId="3" borderId="5" xfId="1" applyNumberFormat="1" applyFont="1" applyFill="1" applyBorder="1" applyAlignment="1">
      <alignment horizontal="right" vertical="center" wrapText="1"/>
    </xf>
    <xf numFmtId="43" fontId="5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horizontal="left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7" fillId="3" borderId="5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9" fillId="3" borderId="6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vertical="center"/>
    </xf>
    <xf numFmtId="43" fontId="6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43" fontId="4" fillId="0" borderId="0" xfId="1" applyNumberFormat="1" applyFont="1" applyFill="1" applyAlignment="1">
      <alignment horizontal="right" vertical="center" wrapText="1"/>
    </xf>
    <xf numFmtId="43" fontId="5" fillId="0" borderId="0" xfId="1" applyNumberFormat="1" applyFont="1" applyFill="1" applyAlignment="1">
      <alignment horizontal="right" vertical="center" wrapText="1"/>
    </xf>
    <xf numFmtId="0" fontId="6" fillId="0" borderId="0" xfId="1" applyFont="1" applyBorder="1" applyAlignment="1">
      <alignment horizontal="left" vertical="center"/>
    </xf>
    <xf numFmtId="4" fontId="6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7" fillId="0" borderId="0" xfId="1" applyFont="1"/>
    <xf numFmtId="43" fontId="7" fillId="0" borderId="0" xfId="1" applyNumberFormat="1" applyFont="1" applyAlignment="1">
      <alignment horizontal="right" vertical="center"/>
    </xf>
    <xf numFmtId="43" fontId="7" fillId="0" borderId="0" xfId="1" applyNumberFormat="1" applyFont="1"/>
    <xf numFmtId="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/>
    <xf numFmtId="0" fontId="9" fillId="3" borderId="5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105833</xdr:colOff>
      <xdr:row>2</xdr:row>
      <xdr:rowOff>58209</xdr:rowOff>
    </xdr:from>
    <xdr:to>
      <xdr:col>7</xdr:col>
      <xdr:colOff>349375</xdr:colOff>
      <xdr:row>4</xdr:row>
      <xdr:rowOff>124883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439209"/>
          <a:ext cx="1735792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3:L110"/>
  <sheetViews>
    <sheetView tabSelected="1" topLeftCell="A8" zoomScale="180" zoomScaleNormal="180" workbookViewId="0">
      <selection activeCell="I19" sqref="I19"/>
    </sheetView>
  </sheetViews>
  <sheetFormatPr baseColWidth="10" defaultRowHeight="15" x14ac:dyDescent="0.25"/>
  <cols>
    <col min="1" max="1" width="0.7109375" style="2" customWidth="1"/>
    <col min="2" max="2" width="2.140625" style="63" customWidth="1"/>
    <col min="3" max="3" width="2.85546875" style="2" customWidth="1"/>
    <col min="4" max="4" width="32" style="2" customWidth="1"/>
    <col min="5" max="5" width="7.42578125" style="68" customWidth="1"/>
    <col min="6" max="6" width="7.42578125" style="2" customWidth="1"/>
    <col min="7" max="12" width="7.42578125" style="1" customWidth="1"/>
    <col min="13" max="16384" width="11.42578125" style="1"/>
  </cols>
  <sheetData>
    <row r="3" spans="1:12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9.75" customHeight="1" x14ac:dyDescent="0.25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2.75" customHeight="1" x14ac:dyDescent="0.25">
      <c r="A7" s="88" t="s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ht="8.25" customHeight="1" x14ac:dyDescent="0.25">
      <c r="A8" s="85" t="s">
        <v>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2" ht="8.25" customHeight="1" x14ac:dyDescent="0.25">
      <c r="A9" s="86" t="s">
        <v>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9.75" customHeight="1" x14ac:dyDescent="0.25">
      <c r="A10" s="85" t="s">
        <v>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ht="6.75" customHeight="1" x14ac:dyDescent="0.25">
      <c r="A11" s="79" t="s">
        <v>162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6.75" customHeight="1" x14ac:dyDescent="0.25">
      <c r="A12" s="80" t="s">
        <v>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2" ht="6.75" customHeight="1" thickBot="1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2" ht="12" customHeight="1" x14ac:dyDescent="0.25">
      <c r="B14" s="81" t="s">
        <v>6</v>
      </c>
      <c r="C14" s="82"/>
      <c r="D14" s="83"/>
      <c r="E14" s="3" t="s">
        <v>7</v>
      </c>
      <c r="F14" s="4" t="s">
        <v>8</v>
      </c>
      <c r="G14" s="4" t="s">
        <v>9</v>
      </c>
      <c r="H14" s="4" t="s">
        <v>10</v>
      </c>
      <c r="I14" s="4" t="s">
        <v>159</v>
      </c>
      <c r="J14" s="4" t="s">
        <v>11</v>
      </c>
      <c r="K14" s="4" t="s">
        <v>12</v>
      </c>
      <c r="L14" s="4" t="s">
        <v>13</v>
      </c>
    </row>
    <row r="15" spans="1:12" ht="9" customHeight="1" x14ac:dyDescent="0.25">
      <c r="B15" s="5" t="s">
        <v>14</v>
      </c>
      <c r="C15" s="84" t="s">
        <v>15</v>
      </c>
      <c r="D15" s="84"/>
      <c r="E15" s="6"/>
      <c r="F15" s="7"/>
      <c r="G15" s="7"/>
      <c r="H15" s="7"/>
      <c r="I15" s="7"/>
      <c r="J15" s="7"/>
      <c r="K15" s="7"/>
      <c r="L15" s="7"/>
    </row>
    <row r="16" spans="1:12" ht="14.25" hidden="1" customHeight="1" x14ac:dyDescent="0.25">
      <c r="B16" s="8"/>
      <c r="C16" s="5"/>
      <c r="D16" s="9"/>
      <c r="E16" s="10" t="e">
        <f>F16+#REF!+#REF!+#REF!+#REF!+#REF!</f>
        <v>#REF!</v>
      </c>
      <c r="F16" s="11">
        <v>135689154.41999999</v>
      </c>
      <c r="G16" s="11">
        <v>135689154.41999999</v>
      </c>
      <c r="H16" s="11">
        <v>135689154.41999999</v>
      </c>
      <c r="I16" s="11">
        <v>135689154.41999999</v>
      </c>
      <c r="J16" s="11">
        <v>135689154.41999999</v>
      </c>
      <c r="K16" s="11">
        <v>135689154.41999999</v>
      </c>
      <c r="L16" s="11">
        <v>135689154.41999999</v>
      </c>
    </row>
    <row r="17" spans="1:12" ht="9" customHeight="1" x14ac:dyDescent="0.25">
      <c r="B17" s="12" t="s">
        <v>16</v>
      </c>
      <c r="C17" s="77" t="s">
        <v>17</v>
      </c>
      <c r="D17" s="77"/>
      <c r="E17" s="13">
        <f>E18+E19+E20+E22</f>
        <v>40438322</v>
      </c>
      <c r="F17" s="13">
        <f>F18+F19+F22</f>
        <v>4904573.59</v>
      </c>
      <c r="G17" s="13">
        <f>G18+G19+G22</f>
        <v>4904573.59</v>
      </c>
      <c r="H17" s="13">
        <v>4904573.59</v>
      </c>
      <c r="I17" s="13">
        <f>I18+I19+I22</f>
        <v>5208936.17</v>
      </c>
      <c r="J17" s="13">
        <f>J18+J19+J22</f>
        <v>4993302.7799999993</v>
      </c>
      <c r="K17" s="13">
        <f>K18+K19+K22</f>
        <v>10525553.66</v>
      </c>
      <c r="L17" s="13">
        <f>L18+L19+L22</f>
        <v>4996808.62</v>
      </c>
    </row>
    <row r="18" spans="1:12" s="20" customFormat="1" ht="9" customHeight="1" x14ac:dyDescent="0.25">
      <c r="A18" s="14"/>
      <c r="B18" s="15"/>
      <c r="C18" s="16" t="s">
        <v>18</v>
      </c>
      <c r="D18" s="17" t="s">
        <v>19</v>
      </c>
      <c r="E18" s="18">
        <f>F18+G18+H18+I18+J18+K18+L18</f>
        <v>35952527.060000002</v>
      </c>
      <c r="F18" s="19">
        <v>4257464.75</v>
      </c>
      <c r="G18" s="19">
        <v>4257464.75</v>
      </c>
      <c r="H18" s="19">
        <v>4257464.75</v>
      </c>
      <c r="I18" s="19">
        <v>4568432.46</v>
      </c>
      <c r="J18" s="19">
        <v>4350079.05</v>
      </c>
      <c r="K18" s="19">
        <v>9895183.1699999999</v>
      </c>
      <c r="L18" s="19">
        <v>4366438.13</v>
      </c>
    </row>
    <row r="19" spans="1:12" ht="9.75" customHeight="1" x14ac:dyDescent="0.25">
      <c r="B19" s="21"/>
      <c r="C19" s="22" t="s">
        <v>20</v>
      </c>
      <c r="D19" s="23" t="s">
        <v>21</v>
      </c>
      <c r="E19" s="24">
        <f t="shared" ref="E19:E22" si="0">F19+G19+H19+I19+J19+K19+L19</f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1:12" ht="9.75" customHeight="1" x14ac:dyDescent="0.25">
      <c r="B20" s="21"/>
      <c r="C20" s="22" t="s">
        <v>22</v>
      </c>
      <c r="D20" s="23" t="s">
        <v>23</v>
      </c>
      <c r="E20" s="24">
        <f t="shared" si="0"/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</row>
    <row r="21" spans="1:12" ht="9.75" customHeight="1" x14ac:dyDescent="0.25">
      <c r="B21" s="21"/>
      <c r="C21" s="22" t="s">
        <v>24</v>
      </c>
      <c r="D21" s="23" t="s">
        <v>25</v>
      </c>
      <c r="E21" s="24">
        <f t="shared" si="0"/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</row>
    <row r="22" spans="1:12" ht="15" customHeight="1" x14ac:dyDescent="0.25">
      <c r="B22" s="26"/>
      <c r="C22" s="22" t="s">
        <v>26</v>
      </c>
      <c r="D22" s="23" t="s">
        <v>27</v>
      </c>
      <c r="E22" s="24">
        <f t="shared" si="0"/>
        <v>4485794.9400000004</v>
      </c>
      <c r="F22" s="25">
        <v>647108.84</v>
      </c>
      <c r="G22" s="25">
        <v>647108.84</v>
      </c>
      <c r="H22" s="25">
        <v>647108.84</v>
      </c>
      <c r="I22" s="25">
        <v>640503.71</v>
      </c>
      <c r="J22" s="25">
        <v>643223.73</v>
      </c>
      <c r="K22" s="25">
        <v>630370.49</v>
      </c>
      <c r="L22" s="25">
        <v>630370.49</v>
      </c>
    </row>
    <row r="23" spans="1:12" ht="8.25" customHeight="1" x14ac:dyDescent="0.25">
      <c r="B23" s="27" t="s">
        <v>28</v>
      </c>
      <c r="C23" s="77" t="s">
        <v>29</v>
      </c>
      <c r="D23" s="77"/>
      <c r="E23" s="13">
        <f>E24+E25+E26+E27+E28+E29+E30+E32+E31</f>
        <v>551199.53</v>
      </c>
      <c r="F23" s="13">
        <f>F24+F25+F26+F27+F28+F29+F30+F31</f>
        <v>0</v>
      </c>
      <c r="G23" s="13">
        <f>G24+G25+G26+G27+G28+G29+G30+G31</f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1:12" s="20" customFormat="1" ht="6.75" customHeight="1" x14ac:dyDescent="0.25">
      <c r="A24" s="14"/>
      <c r="B24" s="15"/>
      <c r="C24" s="28" t="s">
        <v>30</v>
      </c>
      <c r="D24" s="17" t="s">
        <v>31</v>
      </c>
      <c r="E24" s="18">
        <f t="shared" ref="E24:E32" si="1">F24+G24+H24+I24+J24+K24+L24</f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ht="12" customHeight="1" x14ac:dyDescent="0.25">
      <c r="B25" s="21"/>
      <c r="C25" s="22" t="s">
        <v>32</v>
      </c>
      <c r="D25" s="23" t="s">
        <v>33</v>
      </c>
      <c r="E25" s="24">
        <f t="shared" si="1"/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1:12" ht="8.25" customHeight="1" x14ac:dyDescent="0.25">
      <c r="B26" s="21"/>
      <c r="C26" s="22" t="s">
        <v>34</v>
      </c>
      <c r="D26" s="23" t="s">
        <v>35</v>
      </c>
      <c r="E26" s="24">
        <f t="shared" si="1"/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</row>
    <row r="27" spans="1:12" ht="8.25" customHeight="1" x14ac:dyDescent="0.25">
      <c r="B27" s="21"/>
      <c r="C27" s="22" t="s">
        <v>36</v>
      </c>
      <c r="D27" s="29" t="s">
        <v>37</v>
      </c>
      <c r="E27" s="24">
        <f t="shared" si="1"/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1:12" ht="9.9499999999999993" customHeight="1" x14ac:dyDescent="0.25">
      <c r="B28" s="21"/>
      <c r="C28" s="22" t="s">
        <v>38</v>
      </c>
      <c r="D28" s="23" t="s">
        <v>39</v>
      </c>
      <c r="E28" s="24">
        <f t="shared" si="1"/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1:12" ht="10.5" customHeight="1" x14ac:dyDescent="0.25">
      <c r="B29" s="21"/>
      <c r="C29" s="30" t="s">
        <v>40</v>
      </c>
      <c r="D29" s="23" t="s">
        <v>41</v>
      </c>
      <c r="E29" s="24">
        <f t="shared" si="1"/>
        <v>551199.53</v>
      </c>
      <c r="F29" s="25">
        <v>0</v>
      </c>
      <c r="G29" s="25">
        <v>0</v>
      </c>
      <c r="H29" s="25">
        <v>0</v>
      </c>
      <c r="I29" s="25">
        <v>0</v>
      </c>
      <c r="J29" s="25">
        <v>551199.53</v>
      </c>
      <c r="K29" s="25">
        <v>0</v>
      </c>
      <c r="L29" s="25">
        <v>0</v>
      </c>
    </row>
    <row r="30" spans="1:12" ht="17.25" customHeight="1" x14ac:dyDescent="0.25">
      <c r="B30" s="21"/>
      <c r="C30" s="22" t="s">
        <v>42</v>
      </c>
      <c r="D30" s="23" t="s">
        <v>43</v>
      </c>
      <c r="E30" s="24">
        <f t="shared" si="1"/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s="20" customFormat="1" ht="13.5" customHeight="1" x14ac:dyDescent="0.25">
      <c r="A31" s="14"/>
      <c r="B31" s="31"/>
      <c r="C31" s="28" t="s">
        <v>44</v>
      </c>
      <c r="D31" s="17" t="s">
        <v>45</v>
      </c>
      <c r="E31" s="18">
        <f t="shared" si="1"/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1:12" s="20" customFormat="1" ht="11.25" customHeight="1" x14ac:dyDescent="0.25">
      <c r="A32" s="14"/>
      <c r="B32" s="31"/>
      <c r="C32" s="28" t="s">
        <v>46</v>
      </c>
      <c r="D32" s="17" t="s">
        <v>47</v>
      </c>
      <c r="E32" s="18">
        <f t="shared" si="1"/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</row>
    <row r="33" spans="2:12" ht="7.5" customHeight="1" x14ac:dyDescent="0.25">
      <c r="B33" s="12" t="s">
        <v>48</v>
      </c>
      <c r="C33" s="78" t="s">
        <v>49</v>
      </c>
      <c r="D33" s="78"/>
      <c r="E33" s="13">
        <f t="shared" ref="E33:E90" si="2">F33</f>
        <v>0</v>
      </c>
      <c r="F33" s="13">
        <f>F34+F35+F36+F37+F38+F39+F40+F42</f>
        <v>0</v>
      </c>
      <c r="G33" s="13">
        <f>G34+G35+G36+G37+G38+G39+G40+G42</f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customHeight="1" x14ac:dyDescent="0.25">
      <c r="B34" s="32"/>
      <c r="C34" s="30" t="s">
        <v>50</v>
      </c>
      <c r="D34" s="23" t="s">
        <v>51</v>
      </c>
      <c r="E34" s="24" t="e">
        <f>F34+G34+H34+I34+J34+K34+L34+#REF!</f>
        <v>#REF!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0.5" customHeight="1" x14ac:dyDescent="0.25">
      <c r="B35" s="21"/>
      <c r="C35" s="22" t="s">
        <v>52</v>
      </c>
      <c r="D35" s="23" t="s">
        <v>53</v>
      </c>
      <c r="E35" s="24" t="e">
        <f>F35+G35+H35+I35+J35+K35+L35+#REF!</f>
        <v>#REF!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0.5" customHeight="1" x14ac:dyDescent="0.25">
      <c r="B36" s="21"/>
      <c r="C36" s="22" t="s">
        <v>54</v>
      </c>
      <c r="D36" s="23" t="s">
        <v>55</v>
      </c>
      <c r="E36" s="24" t="e">
        <f>F36+G36+H36+I36+J36+K36+L36+#REF!</f>
        <v>#REF!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</row>
    <row r="37" spans="2:12" ht="8.25" customHeight="1" x14ac:dyDescent="0.25">
      <c r="B37" s="21"/>
      <c r="C37" s="22" t="s">
        <v>56</v>
      </c>
      <c r="D37" s="23" t="s">
        <v>57</v>
      </c>
      <c r="E37" s="24" t="e">
        <f>F37+G37+H37+I37+J37+K37+L37+#REF!</f>
        <v>#REF!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1.25" customHeight="1" x14ac:dyDescent="0.25">
      <c r="B38" s="21"/>
      <c r="C38" s="22" t="s">
        <v>58</v>
      </c>
      <c r="D38" s="23" t="s">
        <v>59</v>
      </c>
      <c r="E38" s="24" t="e">
        <f>F38+G38+H38+I38+J38+K38+L38+#REF!</f>
        <v>#REF!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</row>
    <row r="39" spans="2:12" ht="15.75" customHeight="1" x14ac:dyDescent="0.25">
      <c r="B39" s="21"/>
      <c r="C39" s="22" t="s">
        <v>60</v>
      </c>
      <c r="D39" s="23" t="s">
        <v>61</v>
      </c>
      <c r="E39" s="24" t="e">
        <f>F39+G39+H39+I39+J39+K39+L39+#REF!</f>
        <v>#REF!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8" customHeight="1" x14ac:dyDescent="0.25">
      <c r="B40" s="21"/>
      <c r="C40" s="22" t="s">
        <v>62</v>
      </c>
      <c r="D40" s="23" t="s">
        <v>63</v>
      </c>
      <c r="E40" s="24" t="e">
        <f>F40+G40+H40+I40+J40+K40+L40+#REF!</f>
        <v>#REF!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8" customHeight="1" x14ac:dyDescent="0.25">
      <c r="B41" s="21"/>
      <c r="C41" s="22" t="s">
        <v>160</v>
      </c>
      <c r="D41" s="23" t="s">
        <v>161</v>
      </c>
      <c r="E41" s="24" t="e">
        <f>F41+G41+H41+I41+J41+K41+L41+#REF!</f>
        <v>#REF!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</row>
    <row r="42" spans="2:12" ht="11.25" customHeight="1" x14ac:dyDescent="0.25">
      <c r="B42" s="26"/>
      <c r="C42" s="30" t="s">
        <v>64</v>
      </c>
      <c r="D42" s="23" t="s">
        <v>65</v>
      </c>
      <c r="E42" s="24" t="e">
        <f>F42+G42+H42+I42+J42+K42+L42+#REF!</f>
        <v>#REF!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</row>
    <row r="43" spans="2:12" ht="8.25" customHeight="1" x14ac:dyDescent="0.25">
      <c r="B43" s="12" t="s">
        <v>66</v>
      </c>
      <c r="C43" s="78" t="s">
        <v>67</v>
      </c>
      <c r="D43" s="78"/>
      <c r="E43" s="13">
        <f t="shared" si="2"/>
        <v>0</v>
      </c>
      <c r="F43" s="13">
        <f>F44+F45+F47+F48+F49</f>
        <v>0</v>
      </c>
      <c r="G43" s="13">
        <f>G44+G45+G47+G48+G49</f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2" customHeight="1" x14ac:dyDescent="0.25">
      <c r="B44" s="32"/>
      <c r="C44" s="30" t="s">
        <v>68</v>
      </c>
      <c r="D44" s="23" t="s">
        <v>69</v>
      </c>
      <c r="E44" s="24" t="e">
        <f>F44+G44+H44+I44+J44+K44+L44+#REF!</f>
        <v>#REF!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</row>
    <row r="45" spans="2:12" ht="12.75" customHeight="1" x14ac:dyDescent="0.25">
      <c r="B45" s="21"/>
      <c r="C45" s="22" t="s">
        <v>70</v>
      </c>
      <c r="D45" s="23" t="s">
        <v>71</v>
      </c>
      <c r="E45" s="24" t="e">
        <f>F45+G45+H45+I45+J45+K45+L45+#REF!</f>
        <v>#REF!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</row>
    <row r="46" spans="2:12" ht="15.75" customHeight="1" x14ac:dyDescent="0.25">
      <c r="B46" s="21"/>
      <c r="C46" s="22" t="s">
        <v>72</v>
      </c>
      <c r="D46" s="23" t="s">
        <v>73</v>
      </c>
      <c r="E46" s="24" t="e">
        <f>F46+G46+H46+I46+J46+K46+L46+#REF!</f>
        <v>#REF!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</row>
    <row r="47" spans="2:12" ht="19.5" customHeight="1" x14ac:dyDescent="0.25">
      <c r="B47" s="21"/>
      <c r="C47" s="22" t="s">
        <v>74</v>
      </c>
      <c r="D47" s="23" t="s">
        <v>75</v>
      </c>
      <c r="E47" s="24" t="e">
        <f>F47+G47+H47+I47+J47+K47+L47+#REF!</f>
        <v>#REF!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2.75" customHeight="1" x14ac:dyDescent="0.25">
      <c r="B48" s="21"/>
      <c r="C48" s="22" t="s">
        <v>76</v>
      </c>
      <c r="D48" s="23" t="s">
        <v>77</v>
      </c>
      <c r="E48" s="24" t="e">
        <f>F48+G48+H48+I48+J48+K48+L48+#REF!</f>
        <v>#REF!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</row>
    <row r="49" spans="2:12" ht="18.75" customHeight="1" x14ac:dyDescent="0.25">
      <c r="B49" s="26"/>
      <c r="C49" s="30" t="s">
        <v>78</v>
      </c>
      <c r="D49" s="23" t="s">
        <v>79</v>
      </c>
      <c r="E49" s="24" t="e">
        <f>F49+G49+H49+I49+J49+K49+L49+#REF!</f>
        <v>#REF!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7.5" customHeight="1" x14ac:dyDescent="0.25">
      <c r="B50" s="27" t="s">
        <v>80</v>
      </c>
      <c r="C50" s="78" t="s">
        <v>81</v>
      </c>
      <c r="D50" s="78"/>
      <c r="E50" s="13">
        <f t="shared" si="2"/>
        <v>0</v>
      </c>
      <c r="F50" s="13">
        <f>F51+F52+F53+F54+F55+F56+F57</f>
        <v>0</v>
      </c>
      <c r="G50" s="13">
        <f>G51+G52+G53+G54+G55+G56+G57</f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2" customHeight="1" x14ac:dyDescent="0.25">
      <c r="B51" s="33"/>
      <c r="C51" s="30" t="s">
        <v>82</v>
      </c>
      <c r="D51" s="23" t="s">
        <v>83</v>
      </c>
      <c r="E51" s="24" t="e">
        <f>F51+G51+H51+I51+J51+K51+L51+#REF!</f>
        <v>#REF!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4.25" customHeight="1" x14ac:dyDescent="0.25">
      <c r="B52" s="21"/>
      <c r="C52" s="22" t="s">
        <v>84</v>
      </c>
      <c r="D52" s="23" t="s">
        <v>85</v>
      </c>
      <c r="E52" s="24" t="e">
        <f>F52+G52+H52+I52+J52+K52+L52+#REF!</f>
        <v>#REF!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2.75" customHeight="1" x14ac:dyDescent="0.25">
      <c r="B53" s="21"/>
      <c r="C53" s="22" t="s">
        <v>86</v>
      </c>
      <c r="D53" s="34" t="s">
        <v>87</v>
      </c>
      <c r="E53" s="24" t="e">
        <f>F53+G53+H53+I53+J53+K53+L53+#REF!</f>
        <v>#REF!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</row>
    <row r="54" spans="2:12" ht="13.5" customHeight="1" x14ac:dyDescent="0.25">
      <c r="B54" s="21"/>
      <c r="C54" s="22" t="s">
        <v>88</v>
      </c>
      <c r="D54" s="34" t="s">
        <v>89</v>
      </c>
      <c r="E54" s="24" t="e">
        <f>F54+G54+H54+I54+J54+K54+L54+#REF!</f>
        <v>#REF!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</row>
    <row r="55" spans="2:12" ht="18.75" customHeight="1" x14ac:dyDescent="0.25">
      <c r="B55" s="21"/>
      <c r="C55" s="22" t="s">
        <v>90</v>
      </c>
      <c r="D55" s="34" t="s">
        <v>91</v>
      </c>
      <c r="E55" s="24" t="e">
        <f>F55+G55+H55+I55+J55+K55+L55+#REF!</f>
        <v>#REF!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2.75" customHeight="1" x14ac:dyDescent="0.25">
      <c r="B56" s="21"/>
      <c r="C56" s="22" t="s">
        <v>92</v>
      </c>
      <c r="D56" s="34" t="s">
        <v>93</v>
      </c>
      <c r="E56" s="24" t="e">
        <f>F56+G56+H56+I56+J56+K56+L56+#REF!</f>
        <v>#REF!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</row>
    <row r="57" spans="2:12" ht="18" customHeight="1" x14ac:dyDescent="0.25">
      <c r="B57" s="26"/>
      <c r="C57" s="30" t="s">
        <v>94</v>
      </c>
      <c r="D57" s="34" t="s">
        <v>95</v>
      </c>
      <c r="E57" s="24" t="e">
        <f>F57+G57+H57+I57+J57+K57+L57+#REF!</f>
        <v>#REF!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</row>
    <row r="58" spans="2:12" ht="15" customHeight="1" x14ac:dyDescent="0.25">
      <c r="B58" s="12" t="s">
        <v>96</v>
      </c>
      <c r="C58" s="78" t="s">
        <v>97</v>
      </c>
      <c r="D58" s="78"/>
      <c r="E58" s="13">
        <f t="shared" si="2"/>
        <v>0</v>
      </c>
      <c r="F58" s="13">
        <f>F59+F60+F61+F62+F65</f>
        <v>0</v>
      </c>
      <c r="G58" s="13">
        <f>G59+G60+G61+G62+G65</f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9.75" customHeight="1" x14ac:dyDescent="0.25">
      <c r="B59" s="32"/>
      <c r="C59" s="30" t="s">
        <v>98</v>
      </c>
      <c r="D59" s="23" t="s">
        <v>99</v>
      </c>
      <c r="E59" s="24" t="e">
        <f>F59+G59+H59+I59+J59+K59+L59+#REF!</f>
        <v>#REF!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.5" customHeight="1" x14ac:dyDescent="0.25">
      <c r="B60" s="21"/>
      <c r="C60" s="22" t="s">
        <v>100</v>
      </c>
      <c r="D60" s="23" t="s">
        <v>101</v>
      </c>
      <c r="E60" s="24" t="e">
        <f>F60+G60+H60+I60+J60+K60+L60+#REF!</f>
        <v>#REF!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</row>
    <row r="61" spans="2:12" ht="15.75" customHeight="1" x14ac:dyDescent="0.25">
      <c r="B61" s="21"/>
      <c r="C61" s="22" t="s">
        <v>102</v>
      </c>
      <c r="D61" s="23" t="s">
        <v>103</v>
      </c>
      <c r="E61" s="24" t="e">
        <f>F61+G61+H61+I61+J61+K61+L61+#REF!</f>
        <v>#REF!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8" customHeight="1" x14ac:dyDescent="0.25">
      <c r="B62" s="21"/>
      <c r="C62" s="22" t="s">
        <v>104</v>
      </c>
      <c r="D62" s="23" t="s">
        <v>105</v>
      </c>
      <c r="E62" s="24" t="e">
        <f>F62+G62+H62+I62+J62+K62+L62+#REF!</f>
        <v>#REF!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</row>
    <row r="63" spans="2:12" ht="18" customHeight="1" x14ac:dyDescent="0.25">
      <c r="B63" s="21"/>
      <c r="C63" s="22" t="s">
        <v>106</v>
      </c>
      <c r="D63" s="23" t="s">
        <v>107</v>
      </c>
      <c r="E63" s="24" t="e">
        <f>F63+G63+H63+I63+J63+K63+L63+#REF!</f>
        <v>#REF!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8" customHeight="1" x14ac:dyDescent="0.25">
      <c r="B64" s="21"/>
      <c r="C64" s="22" t="s">
        <v>108</v>
      </c>
      <c r="D64" s="23" t="s">
        <v>109</v>
      </c>
      <c r="E64" s="24" t="e">
        <f>F64+G64+H64+I64+J64+K64+L64+#REF!</f>
        <v>#REF!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ht="9.75" customHeight="1" x14ac:dyDescent="0.25">
      <c r="B65" s="26"/>
      <c r="C65" s="30" t="s">
        <v>110</v>
      </c>
      <c r="D65" s="23" t="s">
        <v>111</v>
      </c>
      <c r="E65" s="24" t="e">
        <f>F65+G65+H65+I65+J65+K65+L65+#REF!</f>
        <v>#REF!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ht="18" customHeight="1" x14ac:dyDescent="0.25">
      <c r="B66" s="26"/>
      <c r="C66" s="30" t="s">
        <v>112</v>
      </c>
      <c r="D66" s="23" t="s">
        <v>113</v>
      </c>
      <c r="E66" s="24" t="e">
        <f>F66+G66+H66+I66+J66+K66+L66+#REF!</f>
        <v>#REF!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</row>
    <row r="67" spans="1:12" ht="8.25" customHeight="1" x14ac:dyDescent="0.25">
      <c r="B67" s="35" t="s">
        <v>114</v>
      </c>
      <c r="C67" s="74" t="s">
        <v>115</v>
      </c>
      <c r="D67" s="74"/>
      <c r="E67" s="36">
        <f t="shared" si="2"/>
        <v>0</v>
      </c>
      <c r="F67" s="37">
        <f>F68+F69+F70+F71</f>
        <v>0</v>
      </c>
      <c r="G67" s="37">
        <f>G68+G69+G70+G71</f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</row>
    <row r="68" spans="1:12" ht="8.25" customHeight="1" x14ac:dyDescent="0.25">
      <c r="B68" s="32"/>
      <c r="C68" s="8" t="s">
        <v>116</v>
      </c>
      <c r="D68" s="38" t="s">
        <v>117</v>
      </c>
      <c r="E68" s="24" t="e">
        <f>F68+G68+H68+I68+J68+K68+L68+#REF!</f>
        <v>#REF!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ht="8.25" customHeight="1" x14ac:dyDescent="0.25">
      <c r="B69" s="21"/>
      <c r="C69" s="39" t="s">
        <v>118</v>
      </c>
      <c r="D69" s="8" t="s">
        <v>119</v>
      </c>
      <c r="E69" s="24" t="e">
        <f>F69+G69+H69+I69+J69+K69+L69+#REF!</f>
        <v>#REF!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ht="18" customHeight="1" x14ac:dyDescent="0.25">
      <c r="B70" s="21"/>
      <c r="C70" s="40" t="s">
        <v>120</v>
      </c>
      <c r="D70" s="41" t="s">
        <v>121</v>
      </c>
      <c r="E70" s="24" t="e">
        <f>F70+G70+H70+I70+J70+K70+L70+#REF!</f>
        <v>#REF!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ht="26.25" customHeight="1" x14ac:dyDescent="0.25">
      <c r="B71" s="26"/>
      <c r="C71" s="41" t="s">
        <v>122</v>
      </c>
      <c r="D71" s="41" t="s">
        <v>123</v>
      </c>
      <c r="E71" s="24" t="e">
        <f>F71+G71+H71+I71+J71+K71+L71+#REF!</f>
        <v>#REF!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ht="15" customHeight="1" x14ac:dyDescent="0.25">
      <c r="B72" s="42" t="s">
        <v>124</v>
      </c>
      <c r="C72" s="70" t="s">
        <v>125</v>
      </c>
      <c r="D72" s="70"/>
      <c r="E72" s="36">
        <f t="shared" si="2"/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</row>
    <row r="73" spans="1:12" ht="10.5" customHeight="1" x14ac:dyDescent="0.25">
      <c r="B73" s="32"/>
      <c r="C73" s="39" t="s">
        <v>126</v>
      </c>
      <c r="D73" s="8" t="s">
        <v>127</v>
      </c>
      <c r="E73" s="24">
        <f t="shared" si="2"/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ht="18" customHeight="1" x14ac:dyDescent="0.25">
      <c r="B74" s="26"/>
      <c r="C74" s="41" t="s">
        <v>128</v>
      </c>
      <c r="D74" s="41" t="s">
        <v>129</v>
      </c>
      <c r="E74" s="24">
        <f t="shared" si="2"/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ht="9.75" customHeight="1" x14ac:dyDescent="0.25">
      <c r="B75" s="43" t="s">
        <v>130</v>
      </c>
      <c r="C75" s="74" t="s">
        <v>131</v>
      </c>
      <c r="D75" s="74"/>
      <c r="E75" s="36">
        <f t="shared" si="2"/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</row>
    <row r="76" spans="1:12" ht="6.75" customHeight="1" x14ac:dyDescent="0.25">
      <c r="B76" s="32"/>
      <c r="C76" s="44" t="s">
        <v>132</v>
      </c>
      <c r="D76" s="44" t="s">
        <v>133</v>
      </c>
      <c r="E76" s="24">
        <f t="shared" si="2"/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</row>
    <row r="77" spans="1:12" ht="10.5" customHeight="1" x14ac:dyDescent="0.25">
      <c r="B77" s="21"/>
      <c r="C77" s="45" t="s">
        <v>134</v>
      </c>
      <c r="D77" s="44" t="s">
        <v>135</v>
      </c>
      <c r="E77" s="24">
        <f t="shared" si="2"/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</row>
    <row r="78" spans="1:12" ht="12.75" customHeight="1" x14ac:dyDescent="0.25">
      <c r="B78" s="26"/>
      <c r="C78" s="44" t="s">
        <v>136</v>
      </c>
      <c r="D78" s="44" t="s">
        <v>137</v>
      </c>
      <c r="E78" s="24">
        <f t="shared" si="2"/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</row>
    <row r="79" spans="1:12" ht="12" customHeight="1" x14ac:dyDescent="0.25">
      <c r="B79" s="46"/>
      <c r="C79" s="70" t="s">
        <v>138</v>
      </c>
      <c r="D79" s="70"/>
      <c r="E79" s="13">
        <f t="shared" si="2"/>
        <v>4904573.59</v>
      </c>
      <c r="F79" s="13">
        <f>F17+F23+F33+F43+F50+F58+F72+F75+F67</f>
        <v>4904573.59</v>
      </c>
      <c r="G79" s="13">
        <f>G17+G23+G33+G43+G50+G58+G72+G75+G67</f>
        <v>4904573.59</v>
      </c>
      <c r="H79" s="13">
        <v>4904573.59</v>
      </c>
      <c r="I79" s="13">
        <f>I17+I23+I33+I43+I50+I58+I72+I75+I67</f>
        <v>5208936.17</v>
      </c>
      <c r="J79" s="13">
        <f>J17+J23+J33+J43+J50+J58+J72+J75+J67</f>
        <v>4993302.7799999993</v>
      </c>
      <c r="K79" s="13">
        <f>K17+K23+K33+K43+K50+K58+K72+K75+K67</f>
        <v>10525553.66</v>
      </c>
      <c r="L79" s="13">
        <f>L17+L23+L33+L43+L50+L58+L72+L75+L67</f>
        <v>4996808.62</v>
      </c>
    </row>
    <row r="80" spans="1:12" s="20" customFormat="1" ht="12" customHeight="1" x14ac:dyDescent="0.25">
      <c r="A80" s="14"/>
      <c r="B80" s="47"/>
      <c r="C80" s="75"/>
      <c r="D80" s="75"/>
      <c r="E80" s="18"/>
      <c r="F80" s="18"/>
      <c r="G80" s="18"/>
      <c r="H80" s="18"/>
      <c r="I80" s="18"/>
      <c r="J80" s="18"/>
      <c r="K80" s="18"/>
      <c r="L80" s="18"/>
    </row>
    <row r="81" spans="2:12" ht="9.9499999999999993" customHeight="1" x14ac:dyDescent="0.25">
      <c r="B81" s="8" t="s">
        <v>139</v>
      </c>
      <c r="C81" s="48" t="s">
        <v>140</v>
      </c>
      <c r="D81" s="49"/>
      <c r="E81" s="24">
        <f t="shared" si="2"/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</row>
    <row r="82" spans="2:12" ht="15.75" customHeight="1" x14ac:dyDescent="0.25">
      <c r="B82" s="76" t="s">
        <v>141</v>
      </c>
      <c r="C82" s="70"/>
      <c r="D82" s="70"/>
      <c r="E82" s="36">
        <f t="shared" si="2"/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</row>
    <row r="83" spans="2:12" ht="14.25" customHeight="1" x14ac:dyDescent="0.25">
      <c r="B83" s="32"/>
      <c r="C83" s="45" t="s">
        <v>142</v>
      </c>
      <c r="D83" s="44" t="s">
        <v>143</v>
      </c>
      <c r="E83" s="24">
        <f t="shared" si="2"/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5" customHeight="1" x14ac:dyDescent="0.25">
      <c r="B84" s="26"/>
      <c r="C84" s="44" t="s">
        <v>144</v>
      </c>
      <c r="D84" s="44" t="s">
        <v>145</v>
      </c>
      <c r="E84" s="24">
        <f t="shared" si="2"/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9.75" customHeight="1" x14ac:dyDescent="0.25">
      <c r="B85" s="50" t="s">
        <v>146</v>
      </c>
      <c r="C85" s="51"/>
      <c r="D85" s="52"/>
      <c r="E85" s="13">
        <f t="shared" si="2"/>
        <v>0</v>
      </c>
      <c r="F85" s="53">
        <f>F86+F87</f>
        <v>0</v>
      </c>
      <c r="G85" s="53">
        <f>G86+G87</f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</row>
    <row r="86" spans="2:12" ht="15.75" customHeight="1" x14ac:dyDescent="0.25">
      <c r="B86" s="32"/>
      <c r="C86" s="40" t="s">
        <v>147</v>
      </c>
      <c r="D86" s="41" t="s">
        <v>148</v>
      </c>
      <c r="E86" s="24">
        <f t="shared" si="2"/>
        <v>0</v>
      </c>
      <c r="F86" s="25"/>
      <c r="G86" s="25"/>
      <c r="H86" s="25"/>
      <c r="I86" s="25"/>
      <c r="J86" s="25"/>
      <c r="K86" s="25"/>
      <c r="L86" s="25"/>
    </row>
    <row r="87" spans="2:12" ht="15.75" customHeight="1" x14ac:dyDescent="0.25">
      <c r="B87" s="26"/>
      <c r="C87" s="41" t="s">
        <v>149</v>
      </c>
      <c r="D87" s="41" t="s">
        <v>150</v>
      </c>
      <c r="E87" s="24">
        <f t="shared" si="2"/>
        <v>0</v>
      </c>
      <c r="F87" s="25"/>
      <c r="G87" s="25"/>
      <c r="H87" s="25"/>
      <c r="I87" s="25"/>
      <c r="J87" s="25"/>
      <c r="K87" s="25"/>
      <c r="L87" s="25"/>
    </row>
    <row r="88" spans="2:12" ht="15" customHeight="1" x14ac:dyDescent="0.25">
      <c r="B88" s="70" t="s">
        <v>151</v>
      </c>
      <c r="C88" s="70"/>
      <c r="D88" s="70"/>
      <c r="E88" s="36">
        <f t="shared" si="2"/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</row>
    <row r="89" spans="2:12" ht="18" customHeight="1" x14ac:dyDescent="0.25">
      <c r="B89" s="8"/>
      <c r="C89" s="54" t="s">
        <v>152</v>
      </c>
      <c r="D89" s="54" t="s">
        <v>153</v>
      </c>
      <c r="E89" s="24">
        <f t="shared" si="2"/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2:12" ht="10.5" customHeight="1" x14ac:dyDescent="0.25">
      <c r="B90" s="70" t="s">
        <v>154</v>
      </c>
      <c r="C90" s="70"/>
      <c r="D90" s="70"/>
      <c r="E90" s="13">
        <f t="shared" si="2"/>
        <v>0</v>
      </c>
      <c r="F90" s="13">
        <f>F82+F85+F88</f>
        <v>0</v>
      </c>
      <c r="G90" s="13">
        <f>G82+G85+G88</f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</row>
    <row r="91" spans="2:12" ht="6" customHeight="1" x14ac:dyDescent="0.25">
      <c r="B91" s="55"/>
      <c r="C91" s="71"/>
      <c r="D91" s="71"/>
      <c r="E91" s="24"/>
      <c r="F91" s="25"/>
      <c r="G91" s="25"/>
      <c r="H91" s="25"/>
      <c r="I91" s="25"/>
      <c r="J91" s="25"/>
      <c r="K91" s="25"/>
      <c r="L91" s="25"/>
    </row>
    <row r="92" spans="2:12" ht="15" customHeight="1" x14ac:dyDescent="0.25">
      <c r="B92" s="70" t="s">
        <v>155</v>
      </c>
      <c r="C92" s="70"/>
      <c r="D92" s="70"/>
      <c r="E92" s="13">
        <f>E17+E23+E33+E43+E50+E58+E67</f>
        <v>40989521.530000001</v>
      </c>
      <c r="F92" s="53">
        <f>F90+F79</f>
        <v>4904573.59</v>
      </c>
      <c r="G92" s="53">
        <f>G90+G79</f>
        <v>4904573.59</v>
      </c>
      <c r="H92" s="53">
        <v>4904573.59</v>
      </c>
      <c r="I92" s="53">
        <f>I90+I79</f>
        <v>5208936.17</v>
      </c>
      <c r="J92" s="53">
        <f>J90+J79</f>
        <v>4993302.7799999993</v>
      </c>
      <c r="K92" s="53">
        <f>K90+K79</f>
        <v>10525553.66</v>
      </c>
      <c r="L92" s="53">
        <f>L90+L79</f>
        <v>4996808.62</v>
      </c>
    </row>
    <row r="93" spans="2:12" ht="6.75" customHeight="1" x14ac:dyDescent="0.25">
      <c r="B93" s="56"/>
      <c r="C93" s="56"/>
      <c r="D93" s="56"/>
      <c r="E93" s="57"/>
      <c r="F93" s="58"/>
    </row>
    <row r="94" spans="2:12" ht="6.75" customHeight="1" x14ac:dyDescent="0.25">
      <c r="B94" s="72" t="s">
        <v>156</v>
      </c>
      <c r="C94" s="72"/>
      <c r="D94" s="72"/>
      <c r="E94" s="72"/>
      <c r="F94" s="72"/>
    </row>
    <row r="95" spans="2:12" ht="9.9499999999999993" hidden="1" customHeight="1" x14ac:dyDescent="0.25">
      <c r="B95" s="59"/>
      <c r="C95" s="59"/>
      <c r="D95" s="59"/>
      <c r="E95" s="60" t="e">
        <f>F95+#REF!+#REF!+#REF!+#REF!+#REF!+#REF!</f>
        <v>#REF!</v>
      </c>
      <c r="F95" s="60">
        <v>135701425.53</v>
      </c>
    </row>
    <row r="96" spans="2:12" ht="9.9499999999999993" customHeight="1" x14ac:dyDescent="0.25">
      <c r="B96" s="59"/>
      <c r="C96" s="59"/>
      <c r="D96" s="59"/>
      <c r="E96" s="59"/>
      <c r="F96" s="59"/>
    </row>
    <row r="97" spans="2:6" ht="12" customHeight="1" x14ac:dyDescent="0.25">
      <c r="B97" s="61"/>
      <c r="C97" s="61"/>
      <c r="D97" s="61"/>
      <c r="E97" s="61"/>
      <c r="F97" s="62"/>
    </row>
    <row r="98" spans="2:6" ht="7.5" customHeight="1" x14ac:dyDescent="0.25">
      <c r="B98" s="61"/>
      <c r="C98" s="73" t="s">
        <v>157</v>
      </c>
      <c r="D98" s="73"/>
      <c r="E98" s="62"/>
      <c r="F98" s="62"/>
    </row>
    <row r="99" spans="2:6" ht="8.25" customHeight="1" x14ac:dyDescent="0.25">
      <c r="B99" s="61"/>
      <c r="C99" s="73" t="s">
        <v>158</v>
      </c>
      <c r="D99" s="73"/>
      <c r="E99" s="62"/>
      <c r="F99" s="62"/>
    </row>
    <row r="100" spans="2:6" x14ac:dyDescent="0.25">
      <c r="C100" s="63"/>
      <c r="D100" s="63"/>
      <c r="E100" s="64"/>
      <c r="F100" s="65"/>
    </row>
    <row r="101" spans="2:6" x14ac:dyDescent="0.25">
      <c r="C101" s="63"/>
      <c r="D101" s="63"/>
      <c r="E101" s="64"/>
      <c r="F101" s="63"/>
    </row>
    <row r="102" spans="2:6" x14ac:dyDescent="0.25">
      <c r="C102" s="63"/>
      <c r="D102" s="63"/>
      <c r="E102" s="66"/>
      <c r="F102" s="63"/>
    </row>
    <row r="103" spans="2:6" x14ac:dyDescent="0.25">
      <c r="C103" s="63"/>
      <c r="D103" s="63"/>
      <c r="E103" s="67"/>
      <c r="F103" s="63"/>
    </row>
    <row r="104" spans="2:6" x14ac:dyDescent="0.25">
      <c r="C104" s="63"/>
      <c r="D104" s="63"/>
      <c r="E104" s="67"/>
      <c r="F104" s="63"/>
    </row>
    <row r="105" spans="2:6" x14ac:dyDescent="0.25">
      <c r="C105" s="63"/>
      <c r="D105" s="63"/>
      <c r="E105" s="67"/>
      <c r="F105" s="63"/>
    </row>
    <row r="106" spans="2:6" x14ac:dyDescent="0.25">
      <c r="C106" s="63"/>
      <c r="D106" s="63"/>
      <c r="E106" s="67"/>
      <c r="F106" s="63"/>
    </row>
    <row r="107" spans="2:6" x14ac:dyDescent="0.25">
      <c r="C107" s="63"/>
      <c r="D107" s="63"/>
      <c r="E107" s="67"/>
      <c r="F107" s="63"/>
    </row>
    <row r="108" spans="2:6" x14ac:dyDescent="0.25">
      <c r="C108" s="63"/>
      <c r="D108" s="63"/>
      <c r="E108" s="67"/>
      <c r="F108" s="63"/>
    </row>
    <row r="109" spans="2:6" x14ac:dyDescent="0.25">
      <c r="C109" s="63"/>
      <c r="D109" s="63"/>
      <c r="E109" s="67"/>
      <c r="F109" s="63"/>
    </row>
    <row r="110" spans="2:6" x14ac:dyDescent="0.25">
      <c r="C110" s="63"/>
      <c r="D110" s="63"/>
      <c r="E110" s="67"/>
      <c r="F110" s="63"/>
    </row>
  </sheetData>
  <mergeCells count="29">
    <mergeCell ref="C23:D23"/>
    <mergeCell ref="A3:L5"/>
    <mergeCell ref="A6:L6"/>
    <mergeCell ref="A7:L7"/>
    <mergeCell ref="A8:L8"/>
    <mergeCell ref="A9:L9"/>
    <mergeCell ref="A10:L10"/>
    <mergeCell ref="A11:L11"/>
    <mergeCell ref="A12:L12"/>
    <mergeCell ref="B14:D14"/>
    <mergeCell ref="C15:D15"/>
    <mergeCell ref="C17:D17"/>
    <mergeCell ref="B90:D90"/>
    <mergeCell ref="C33:D33"/>
    <mergeCell ref="C43:D43"/>
    <mergeCell ref="C50:D50"/>
    <mergeCell ref="C58:D58"/>
    <mergeCell ref="C67:D67"/>
    <mergeCell ref="C72:D72"/>
    <mergeCell ref="C75:D75"/>
    <mergeCell ref="C79:D79"/>
    <mergeCell ref="C80:D80"/>
    <mergeCell ref="B82:D82"/>
    <mergeCell ref="B88:D88"/>
    <mergeCell ref="C91:D91"/>
    <mergeCell ref="B92:D92"/>
    <mergeCell ref="B94:F94"/>
    <mergeCell ref="C98:D98"/>
    <mergeCell ref="C99:D99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 0002  </vt:lpstr>
      <vt:lpstr>'julio  0002  '!Área_de_impresión</vt:lpstr>
      <vt:lpstr>'julio  0002  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Scarlett Garcia</cp:lastModifiedBy>
  <dcterms:created xsi:type="dcterms:W3CDTF">2021-10-07T13:52:03Z</dcterms:created>
  <dcterms:modified xsi:type="dcterms:W3CDTF">2021-10-07T19:10:12Z</dcterms:modified>
</cp:coreProperties>
</file>