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yeltsin.sanchez\Desktop\Elias\"/>
    </mc:Choice>
  </mc:AlternateContent>
  <xr:revisionPtr revIDLastSave="0" documentId="13_ncr:1_{883D9D1F-17F8-4076-919D-25391E6B32DA}" xr6:coauthVersionLast="47" xr6:coauthVersionMax="47" xr10:uidLastSave="{00000000-0000-0000-0000-000000000000}"/>
  <bookViews>
    <workbookView xWindow="-108" yWindow="-108" windowWidth="23256" windowHeight="12576" xr2:uid="{4338FEAE-DB8E-4C02-BE6D-DDC1311F061E}"/>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30" i="1"/>
  <c r="J33" i="1"/>
  <c r="J35" i="1"/>
  <c r="J32" i="1"/>
  <c r="I30" i="1"/>
  <c r="I34" i="1"/>
  <c r="I29" i="1"/>
  <c r="J31" i="1"/>
  <c r="J34" i="1"/>
  <c r="I35" i="1"/>
  <c r="I36" i="1"/>
  <c r="I32" i="1"/>
  <c r="I31" i="1"/>
  <c r="I33" i="1"/>
  <c r="J36" i="1"/>
  <c r="I25" i="1"/>
  <c r="C16" i="1"/>
  <c r="B15" i="1"/>
  <c r="C15" i="1" s="1"/>
  <c r="C14" i="1"/>
</calcChain>
</file>

<file path=xl/sharedStrings.xml><?xml version="1.0" encoding="utf-8"?>
<sst xmlns="http://schemas.openxmlformats.org/spreadsheetml/2006/main" count="80" uniqueCount="78">
  <si>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</si>
  <si>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</si>
  <si>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</si>
  <si>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</si>
  <si>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</si>
  <si>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</si>
  <si>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</si>
  <si>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</si>
  <si>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</si>
  <si>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</si>
  <si>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</si>
  <si>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</si>
  <si>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</si>
  <si>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</si>
  <si>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</si>
  <si>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</si>
  <si>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</si>
  <si>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</si>
  <si>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</si>
  <si>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</si>
  <si>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</si>
  <si>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</si>
  <si>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</si>
  <si>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</si>
  <si>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</si>
  <si>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</si>
  <si>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</si>
  <si>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</si>
  <si>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</si>
  <si>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</si>
  <si>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</si>
  <si>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</si>
  <si>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</si>
  <si>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</si>
  <si>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</si>
  <si>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</si>
  <si>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</si>
  <si>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</si>
  <si>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</si>
  <si>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</si>
  <si>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</si>
  <si>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</si>
  <si>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</si>
  <si>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</si>
  <si>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</si>
  <si>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</si>
  <si>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</si>
  <si>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</si>
  <si>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</si>
  <si>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</si>
  <si>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Informe de Evaluación semestral de las Metas Físicas-Financieras</t>
  </si>
  <si>
    <t>0001</t>
  </si>
  <si>
    <t>01</t>
  </si>
  <si>
    <t>0216 - Ministerio de Cultura</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</si>
  <si>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</si>
  <si>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Ser una institución con excelencia en materia de políticas públicas culturales, que promueva una ciudadanía cultural, auspiciando la conservación y difusión de los bienes y manifestaciones culturales de la nación.</t>
  </si>
  <si>
    <t>Columna1</t>
  </si>
  <si>
    <t>Numero de visitantes</t>
  </si>
  <si>
    <t>Numero de participantes</t>
  </si>
  <si>
    <t>Numero de estudiantes recibiendo formacion</t>
  </si>
  <si>
    <t>Numero de egresados  capacitados</t>
  </si>
  <si>
    <t>Numero de publicaciones</t>
  </si>
  <si>
    <t>Numero de artistas e intelectuales premiados</t>
  </si>
  <si>
    <t>5842 - Publico en general accede a los edificios patrimoniales, museos y sitios historicos en el pais</t>
  </si>
  <si>
    <t>5844 - Publico en general participa de las actividades del patrimonio cultural inmaterial del pais.</t>
  </si>
  <si>
    <t>5846 - Publico en general recibe formacion en arte y areas del que hacer cultural</t>
  </si>
  <si>
    <t>5847 - Jovenes y adultos acceden a la capacitacion profesional y educacion intelectual en las diferentes areas culturales</t>
  </si>
  <si>
    <t>5849 - Publicaciones y ediciones de obras literarias, artisticas y culturales</t>
  </si>
  <si>
    <t>5850 - Publico en general disfrutando de las creaciones y expresiones humanas a traves de recursos plasticos, linguisticos o sonoros, bienes y servicios de las industrias culturales y reconocimientos al talento</t>
  </si>
  <si>
    <t>5851 - Artistas e intelectuales reciben premios a la innovacion y emprendimiento cultural</t>
  </si>
  <si>
    <t>Artistas, escritores y poetas, 
Publico en general, 
Creadores e intelectuales, 
Poblacion nacional y extranjera</t>
  </si>
  <si>
    <t xml:space="preserve">Para el producto 5844 se recomienda mejorar la evidencia, pues en el informe de avance trimestral no se coloca algún reporte que permita calcular la cantidad de visitantes que han colocado.
Para el producto 5846 hay discrepancias entre los estudiantes reflejados en las evidencias (aproximadamente 15 en Mao y 44 en San Victor); mientras que la meta fue de un 3,910. En el
resumen trimestral refleja la misma cantidad que SIGEF pero los documentos anexos en este documento no permiten visualizarse. 
Se recomienda sean colocados en un mismo documento y cargado al SIGEF. Para el producto 5850 es necesario revisar la parte del "reconocimiento al talet" pues está siendo incluido en otro producto. Por otro lado, hay que verificar si es posible contabilizar las personas impactadas, pues se visualiza que la mayoría son un aproximado. En cuanto a las causas y justificaciones de desvío deben considerar que deben explicar tanto el físico y el financiero, colocando el porcentaje de variación presentada. Además, de que para aquellos productos donde no tienen programación física, deben colocar comentario de justificación financiero  en caso de aplicar, en caso contrario se coloca "no presenta desvíos relevantes". Por el incumplimiento de las razones anteriores, se vieron afectados en ciertos criterios del subindicador IGPS02. 
Finalmente, se vió afectada en el subindicador IGPS04 por la reprogramación de cuotas financieras fuera de las fechas establecidas. </t>
  </si>
  <si>
    <t>6530 - Poblacion nacional y extranjera accede a oferta literaria a traves de eventos para el fomento de la lectura y la cultura</t>
  </si>
  <si>
    <t>Programa 12; Programa 13</t>
  </si>
  <si>
    <t>Programa 12: Difusión Patrimonio Cultural [material e inmaterial]
Programa 13: -Fomento y desarrollo de la cultura</t>
  </si>
  <si>
    <t>1. 5842
2. 5844
3. 5846
4. 5847
5. 5850
6. 5851
7. 6530</t>
  </si>
  <si>
    <t>1. Público en general accede a los edificios patrimoniales, museos y sitios históricos en el país
2. Público en general participa de las actividades del patrimonio cultural inmaterial del país.
3. Público en general recibe formación en arte y áreas del que hacer cultural
4. Jóvenes y adultos acceden a la capacitación profesional y educación intelectual en las diferentes áreas culturales
5. Público en general disfrutando de las creaciones y expresiones humanas a través de recursos plásticos, lingüísticos o sonoros, bienes y servicios de las industrias culturales y reconocimientos al talento
6. Artistas e intelectuales reciben premios a la innovación y emprendimiento cultural
7. Población nacional y extranjera accede a oferta literaria a través de eventos para el fomento de la lectura y la cultura</t>
  </si>
  <si>
    <t xml:space="preserve">1. Este producto presenta una desviación positiva debido a que su realización estuvo dentro del marco de la celebración de la Feria Internacional del Libro 2022 y Noche Larga de Museos 2022, lo que resulto en un incremento considerable en las visitas.	
2. El siguiente producto fue el resultado de la colaboración de este ministerio y el la Alcaldía del Distrito Nacional, apoyando en carnaval dominicano y el fomento al folklor y PCI. Cabe destacar que los recursos.	
3. Esta desviación positiva obedece a que las escuelas libres han tenido una participación muy activa en las actividades del ministerio ademas, la asistencia por parte de estudiantes de escuelas y colegios tuvo un repunte con relación al T1 y la post pandemia. NOTA: En el adjunto se encuentra un link de descarga.	
4. Este este producto obtuvimos una desviación positiva a razón de que recibimos mas estudiantes para las capacitaciones. Según las líneas de acción definidas en la Resolución No.004 del MAP, del Viceministerio de Desarrollo, Innovación e Investigación Cultural		
5. Levantadas las restricciones del Covid-19, resulto en un aumento en la asistencia en actividades realizadas por el ministerio.	
6. En este producto solo hubo una entrega premios en colaboración con la fundación Eduardo León Jimenez.	
7. En este producto obtuvimos una desviación negativa de (11.99%) en base a la Meta Física, esto debido a precipitaciones climáticas en los días del evento, ademas de esto los dos (2) primeros días de la Feria no contábamos con todos los stands de libros que estaban pautados y puestos en funcionamiento a partir del 3er. día de feria.
8. Escuelas libres realizo capacitaciones en todo el pais, superando en un 501.54 lo estimado en diciembre 2021.
9. El tema propuesto para la capacitación "DIPLOMADO EN GESTIÓN DE LAS INDUSTRIAS CULTURALES Y CREATIVAS", resulto atractiva al publico y supero en un 113.33% la meta estimada en diciembre 2021.		
10. En este producto tuvimos una desviación negativa de (64.46%), esto a razón de que no asistieron la cantidad de personas previamente invitadas a determinadas actividades, lo que impacta significativamente a la meta.	
11. La desviación positiva de este producto, generando un incremento de 416%, obedece a premios en metálico que fueron cubiertos con aportes del sector empresarial.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</si>
</sst>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65" fontId="17" fillId="0" borderId="28" xfId="0" applyNumberFormat="1" applyFont="1" applyFill="1" applyBorder="1" applyAlignment="1" applyProtection="1">
      <alignment horizontal="center" vertical="center" wrapText="1" readingOrder="1"/>
      <protection locked="0"/>
    </xf>
    <xf numFmtId="0" fontId="17" fillId="0" borderId="24" xfId="0" applyFont="1" applyBorder="1" applyAlignment="1" applyProtection="1">
      <alignment horizontal="center" vertical="top" wrapText="1"/>
      <protection locked="0"/>
    </xf>
    <xf numFmtId="0" fontId="17" fillId="0" borderId="28" xfId="0" applyFont="1" applyBorder="1" applyAlignment="1" applyProtection="1">
      <alignment horizontal="center" vertical="center" wrapText="1"/>
      <protection locked="0"/>
    </xf>
    <xf numFmtId="0" fontId="17" fillId="0" borderId="28" xfId="0" applyNumberFormat="1" applyFont="1" applyFill="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2" fillId="6" borderId="22" xfId="0" applyFont="1" applyFill="1" applyBorder="1" applyAlignment="1">
      <alignment horizontal="center" vertical="center" wrapText="1"/>
    </xf>
    <xf numFmtId="0" fontId="21"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4"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19"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se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K36" totalsRowShown="0" headerRowDxfId="14" dataDxfId="12" headerRowBorderDxfId="13" tableBorderDxfId="11" totalsRowBorderDxfId="10">
  <tableColumns count="11">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3"/>
    <tableColumn id="10" xr3:uid="{25C7EA1D-EAE0-4DC9-9FB1-C0E265B640E6}" name="Financiera_x000a_(D)" dataDxfId="0"/>
    <tableColumn id="5" xr3:uid="{C2FDA61C-9281-4FCB-A3FE-246521A85EA0}" name="Física _x000a_(E)" dataDxfId="2"/>
    <tableColumn id="6" xr3:uid="{B07D8104-8103-4848-A228-6FBAE528EF68}" name="Financiera _x000a_ (F)" dataDxfId="1"/>
    <tableColumn id="7" xr3:uid="{F97ACE16-1124-4543-AD0A-CBAA1878A36A}" name="Física _x000a_(%)_x000a_ G=E/C" dataDxfId="5" dataCellStyle="Porcentaje">
      <calculatedColumnFormula>IF(G29&gt;0,G29/C29,0)</calculatedColumnFormula>
    </tableColumn>
    <tableColumn id="8" xr3:uid="{CAB2F777-24BA-4EFC-82F9-153B93171D9B}" name="Financiero _x000a_(%) _x000a_H=F/D" dataDxfId="4">
      <calculatedColumnFormula>IF(H29&gt;0,H29/D29,0)</calculatedColumnFormula>
    </tableColumn>
    <tableColumn id="11" xr3:uid="{A2DC12F2-2B78-4531-8E47-3D84F8BEE258}"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7"/>
  <sheetViews>
    <sheetView tabSelected="1" topLeftCell="A21" workbookViewId="0">
      <selection activeCell="B42" sqref="B42:J42"/>
    </sheetView>
  </sheetViews>
  <sheetFormatPr baseColWidth="10" defaultRowHeight="14.4" x14ac:dyDescent="0.3"/>
  <cols>
    <col min="1" max="1" width="38" style="6" customWidth="1"/>
    <col min="2" max="2" width="32.5546875" style="6" bestFit="1" customWidth="1"/>
    <col min="3" max="10" width="12.6640625" style="6" customWidth="1"/>
    <col min="11" max="11" width="0" style="6" hidden="1" customWidth="1"/>
  </cols>
  <sheetData>
    <row r="1" spans="1:11" ht="21.6" thickBot="1" x14ac:dyDescent="0.35">
      <c r="A1" s="19"/>
      <c r="B1" s="42" t="s">
        <v>50</v>
      </c>
      <c r="C1" s="43"/>
      <c r="D1" s="43"/>
      <c r="E1" s="43"/>
      <c r="F1" s="43"/>
      <c r="G1" s="43"/>
      <c r="H1" s="43"/>
      <c r="I1" s="43"/>
      <c r="J1" s="44"/>
      <c r="K1" s="1"/>
    </row>
    <row r="2" spans="1:11" ht="21.6" thickBot="1" x14ac:dyDescent="0.35">
      <c r="A2" s="20"/>
      <c r="B2" s="45" t="s">
        <v>0</v>
      </c>
      <c r="C2" s="46"/>
      <c r="D2" s="45" t="s">
        <v>1</v>
      </c>
      <c r="E2" s="47"/>
      <c r="F2" s="47"/>
      <c r="G2" s="46"/>
      <c r="H2" s="48"/>
      <c r="I2" s="2" t="s">
        <v>2</v>
      </c>
      <c r="J2" s="3" t="s">
        <v>3</v>
      </c>
      <c r="K2" s="1"/>
    </row>
    <row r="3" spans="1:11" ht="21.6" thickBot="1" x14ac:dyDescent="0.35">
      <c r="A3" s="21"/>
      <c r="B3" s="49" t="s">
        <v>4</v>
      </c>
      <c r="C3" s="50"/>
      <c r="D3" s="49"/>
      <c r="E3" s="50"/>
      <c r="F3" s="50"/>
      <c r="G3" s="50"/>
      <c r="H3" s="51"/>
      <c r="I3" s="25"/>
      <c r="J3" s="26"/>
      <c r="K3" s="1"/>
    </row>
    <row r="4" spans="1:11" x14ac:dyDescent="0.3">
      <c r="A4" s="52"/>
      <c r="B4" s="53"/>
      <c r="C4" s="53"/>
      <c r="D4" s="54"/>
      <c r="E4" s="54"/>
      <c r="F4" s="54"/>
      <c r="G4" s="54"/>
      <c r="H4" s="54"/>
      <c r="I4" s="53"/>
      <c r="J4" s="55"/>
      <c r="K4" s="1"/>
    </row>
    <row r="5" spans="1:11" ht="3" customHeight="1" x14ac:dyDescent="0.3">
      <c r="A5" s="33"/>
      <c r="B5" s="34"/>
      <c r="C5" s="34"/>
      <c r="D5" s="34"/>
      <c r="E5" s="34"/>
      <c r="F5" s="34"/>
      <c r="G5" s="34"/>
      <c r="H5" s="34"/>
      <c r="I5" s="34"/>
      <c r="J5" s="35"/>
      <c r="K5" s="1"/>
    </row>
    <row r="6" spans="1:11" ht="15.6" x14ac:dyDescent="0.3">
      <c r="A6" s="36" t="s">
        <v>5</v>
      </c>
      <c r="B6" s="37"/>
      <c r="C6" s="37"/>
      <c r="D6" s="37"/>
      <c r="E6" s="37"/>
      <c r="F6" s="37"/>
      <c r="G6" s="37"/>
      <c r="H6" s="37"/>
      <c r="I6" s="37"/>
      <c r="J6" s="38"/>
      <c r="K6" s="1"/>
    </row>
    <row r="7" spans="1:11" ht="15.6" x14ac:dyDescent="0.3">
      <c r="A7" s="39" t="s">
        <v>6</v>
      </c>
      <c r="B7" s="40"/>
      <c r="C7" s="40"/>
      <c r="D7" s="40"/>
      <c r="E7" s="40"/>
      <c r="F7" s="40"/>
      <c r="G7" s="40"/>
      <c r="H7" s="40"/>
      <c r="I7" s="40"/>
      <c r="J7" s="41"/>
      <c r="K7" s="1"/>
    </row>
    <row r="8" spans="1:11" x14ac:dyDescent="0.3">
      <c r="A8" s="4" t="s">
        <v>7</v>
      </c>
      <c r="B8" s="56" t="s">
        <v>53</v>
      </c>
      <c r="C8" s="57"/>
      <c r="D8" s="57"/>
      <c r="E8" s="57"/>
      <c r="F8" s="57"/>
      <c r="G8" s="57"/>
      <c r="H8" s="57"/>
      <c r="I8" s="57"/>
      <c r="J8" s="58"/>
      <c r="K8" s="1"/>
    </row>
    <row r="9" spans="1:11" ht="15" customHeight="1" x14ac:dyDescent="0.3">
      <c r="A9" s="22" t="s">
        <v>36</v>
      </c>
      <c r="B9" s="56" t="s">
        <v>52</v>
      </c>
      <c r="C9" s="57"/>
      <c r="D9" s="57"/>
      <c r="E9" s="57"/>
      <c r="F9" s="57"/>
      <c r="G9" s="57"/>
      <c r="H9" s="57"/>
      <c r="I9" s="57"/>
      <c r="J9" s="58"/>
      <c r="K9" s="1"/>
    </row>
    <row r="10" spans="1:11" x14ac:dyDescent="0.3">
      <c r="A10" s="22" t="s">
        <v>37</v>
      </c>
      <c r="B10" s="56" t="s">
        <v>51</v>
      </c>
      <c r="C10" s="57"/>
      <c r="D10" s="57"/>
      <c r="E10" s="57"/>
      <c r="F10" s="57"/>
      <c r="G10" s="57"/>
      <c r="H10" s="57"/>
      <c r="I10" s="57"/>
      <c r="J10" s="58"/>
      <c r="K10" s="1"/>
    </row>
    <row r="11" spans="1:11" ht="54.6" customHeight="1" x14ac:dyDescent="0.3">
      <c r="A11" s="4" t="s">
        <v>8</v>
      </c>
      <c r="B11" s="59" t="s">
        <v>54</v>
      </c>
      <c r="C11" s="60"/>
      <c r="D11" s="60"/>
      <c r="E11" s="60"/>
      <c r="F11" s="60"/>
      <c r="G11" s="60"/>
      <c r="H11" s="60"/>
      <c r="I11" s="60"/>
      <c r="J11" s="61"/>
    </row>
    <row r="12" spans="1:11" ht="36" customHeight="1" x14ac:dyDescent="0.3">
      <c r="A12" s="4" t="s">
        <v>9</v>
      </c>
      <c r="B12" s="59" t="s">
        <v>55</v>
      </c>
      <c r="C12" s="60"/>
      <c r="D12" s="60"/>
      <c r="E12" s="60"/>
      <c r="F12" s="60"/>
      <c r="G12" s="60"/>
      <c r="H12" s="60"/>
      <c r="I12" s="60"/>
      <c r="J12" s="61"/>
    </row>
    <row r="13" spans="1:11" ht="15.6" x14ac:dyDescent="0.3">
      <c r="A13" s="36" t="s">
        <v>10</v>
      </c>
      <c r="B13" s="37"/>
      <c r="C13" s="37"/>
      <c r="D13" s="37"/>
      <c r="E13" s="37"/>
      <c r="F13" s="37"/>
      <c r="G13" s="37"/>
      <c r="H13" s="37"/>
      <c r="I13" s="37"/>
      <c r="J13" s="38"/>
    </row>
    <row r="14" spans="1:11" ht="27.75" customHeight="1" x14ac:dyDescent="0.3">
      <c r="A14" s="4" t="s">
        <v>11</v>
      </c>
      <c r="B14" s="23">
        <v>0</v>
      </c>
      <c r="C14" s="32" t="str">
        <f>IFERROR(VLOOKUP(B14,'[1]Validacion datos'!A2:B5,2,FALSE),"")</f>
        <v/>
      </c>
      <c r="D14" s="32"/>
      <c r="E14" s="32"/>
      <c r="F14" s="32"/>
      <c r="G14" s="32"/>
      <c r="H14" s="32"/>
      <c r="I14" s="32"/>
      <c r="J14" s="32"/>
    </row>
    <row r="15" spans="1:11" ht="26.25" customHeight="1" x14ac:dyDescent="0.3">
      <c r="A15" s="4" t="s">
        <v>12</v>
      </c>
      <c r="B15" s="7">
        <f>_xlfn.NUMBERVALUE(LEFT(B16,3))</f>
        <v>0</v>
      </c>
      <c r="C15" s="32" t="str">
        <f>IFERROR(VLOOKUP(B15,'[2]Validacion datos'!A8:B26,2,FALSE),"")</f>
        <v/>
      </c>
      <c r="D15" s="32"/>
      <c r="E15" s="32"/>
      <c r="F15" s="32"/>
      <c r="G15" s="32"/>
      <c r="H15" s="32"/>
      <c r="I15" s="32"/>
      <c r="J15" s="32"/>
    </row>
    <row r="16" spans="1:11" x14ac:dyDescent="0.3">
      <c r="A16" s="4" t="s">
        <v>13</v>
      </c>
      <c r="B16" s="8"/>
      <c r="C16" s="62" t="str">
        <f>IFERROR(VLOOKUP(B16,'[2]Validacion datos'!D8:E64,2,FALSE),"")</f>
        <v/>
      </c>
      <c r="D16" s="62"/>
      <c r="E16" s="62"/>
      <c r="F16" s="62"/>
      <c r="G16" s="62"/>
      <c r="H16" s="62"/>
      <c r="I16" s="62"/>
      <c r="J16" s="62"/>
    </row>
    <row r="17" spans="1:11" ht="15.6" x14ac:dyDescent="0.3">
      <c r="A17" s="36" t="s">
        <v>14</v>
      </c>
      <c r="B17" s="37"/>
      <c r="C17" s="37"/>
      <c r="D17" s="37"/>
      <c r="E17" s="37"/>
      <c r="F17" s="37"/>
      <c r="G17" s="37"/>
      <c r="H17" s="37"/>
      <c r="I17" s="37"/>
      <c r="J17" s="38"/>
    </row>
    <row r="18" spans="1:11" ht="29.25" customHeight="1" x14ac:dyDescent="0.3">
      <c r="A18" s="4" t="s">
        <v>15</v>
      </c>
      <c r="B18" s="59" t="s">
        <v>73</v>
      </c>
      <c r="C18" s="59"/>
      <c r="D18" s="59"/>
      <c r="E18" s="59"/>
      <c r="F18" s="59"/>
      <c r="G18" s="59"/>
      <c r="H18" s="59"/>
      <c r="I18" s="59"/>
      <c r="J18" s="63"/>
    </row>
    <row r="19" spans="1:11" ht="31.2" customHeight="1" x14ac:dyDescent="0.3">
      <c r="A19" s="9" t="s">
        <v>16</v>
      </c>
      <c r="B19" s="59" t="s">
        <v>74</v>
      </c>
      <c r="C19" s="59"/>
      <c r="D19" s="59"/>
      <c r="E19" s="59"/>
      <c r="F19" s="59"/>
      <c r="G19" s="59"/>
      <c r="H19" s="59"/>
      <c r="I19" s="59"/>
      <c r="J19" s="63"/>
    </row>
    <row r="20" spans="1:11" ht="65.400000000000006" customHeight="1" x14ac:dyDescent="0.3">
      <c r="A20" s="9" t="s">
        <v>17</v>
      </c>
      <c r="B20" s="59" t="s">
        <v>70</v>
      </c>
      <c r="C20" s="59"/>
      <c r="D20" s="59"/>
      <c r="E20" s="59"/>
      <c r="F20" s="59"/>
      <c r="G20" s="59"/>
      <c r="H20" s="59"/>
      <c r="I20" s="59"/>
      <c r="J20" s="63"/>
    </row>
    <row r="21" spans="1:11" x14ac:dyDescent="0.3">
      <c r="A21" s="9" t="s">
        <v>38</v>
      </c>
      <c r="B21" s="59"/>
      <c r="C21" s="59"/>
      <c r="D21" s="59"/>
      <c r="E21" s="59"/>
      <c r="F21" s="59"/>
      <c r="G21" s="59"/>
      <c r="H21" s="59"/>
      <c r="I21" s="59"/>
      <c r="J21" s="63"/>
      <c r="K21" s="1"/>
    </row>
    <row r="22" spans="1:11" ht="15.6" x14ac:dyDescent="0.3">
      <c r="A22" s="36" t="s">
        <v>18</v>
      </c>
      <c r="B22" s="37"/>
      <c r="C22" s="37"/>
      <c r="D22" s="37"/>
      <c r="E22" s="37"/>
      <c r="F22" s="37"/>
      <c r="G22" s="37"/>
      <c r="H22" s="37"/>
      <c r="I22" s="37"/>
      <c r="J22" s="38"/>
    </row>
    <row r="23" spans="1:11" ht="15.6" x14ac:dyDescent="0.3">
      <c r="A23" s="39" t="s">
        <v>19</v>
      </c>
      <c r="B23" s="40"/>
      <c r="C23" s="40"/>
      <c r="D23" s="40"/>
      <c r="E23" s="40"/>
      <c r="F23" s="40"/>
      <c r="G23" s="40"/>
      <c r="H23" s="40"/>
      <c r="I23" s="40"/>
      <c r="J23" s="41"/>
      <c r="K23" s="1"/>
    </row>
    <row r="24" spans="1:11" ht="15" customHeight="1" x14ac:dyDescent="0.3">
      <c r="A24" s="64" t="s">
        <v>20</v>
      </c>
      <c r="B24" s="65"/>
      <c r="C24" s="66" t="s">
        <v>21</v>
      </c>
      <c r="D24" s="68"/>
      <c r="E24" s="68"/>
      <c r="F24" s="68" t="s">
        <v>22</v>
      </c>
      <c r="G24" s="68"/>
      <c r="H24" s="65"/>
      <c r="I24" s="66" t="s">
        <v>23</v>
      </c>
      <c r="J24" s="67"/>
    </row>
    <row r="25" spans="1:11" x14ac:dyDescent="0.3">
      <c r="A25" s="82">
        <v>2115775488</v>
      </c>
      <c r="B25" s="83"/>
      <c r="C25" s="72">
        <v>2158533591.54</v>
      </c>
      <c r="D25" s="73"/>
      <c r="E25" s="74"/>
      <c r="F25" s="72">
        <v>1047574547.5599999</v>
      </c>
      <c r="G25" s="73"/>
      <c r="H25" s="74"/>
      <c r="I25" s="84">
        <f>IF(F25&gt;0,F25/C25,0)</f>
        <v>0.48531769515461221</v>
      </c>
      <c r="J25" s="85"/>
    </row>
    <row r="26" spans="1:11" ht="15.6" x14ac:dyDescent="0.3">
      <c r="A26" s="39" t="s">
        <v>24</v>
      </c>
      <c r="B26" s="40"/>
      <c r="C26" s="40"/>
      <c r="D26" s="40"/>
      <c r="E26" s="40"/>
      <c r="F26" s="40"/>
      <c r="G26" s="40"/>
      <c r="H26" s="40"/>
      <c r="I26" s="40"/>
      <c r="J26" s="41"/>
      <c r="K26" s="1"/>
    </row>
    <row r="27" spans="1:11" x14ac:dyDescent="0.3">
      <c r="A27" s="5"/>
      <c r="B27"/>
      <c r="C27" s="69" t="s">
        <v>49</v>
      </c>
      <c r="D27" s="70"/>
      <c r="E27" s="69" t="s">
        <v>47</v>
      </c>
      <c r="F27" s="70"/>
      <c r="G27" s="69" t="s">
        <v>48</v>
      </c>
      <c r="H27" s="69"/>
      <c r="I27" s="69" t="s">
        <v>25</v>
      </c>
      <c r="J27" s="71"/>
    </row>
    <row r="28" spans="1:11" ht="41.4" x14ac:dyDescent="0.3">
      <c r="A28" s="10" t="s">
        <v>26</v>
      </c>
      <c r="B28" s="11" t="s">
        <v>27</v>
      </c>
      <c r="C28" s="11" t="s">
        <v>39</v>
      </c>
      <c r="D28" s="11" t="s">
        <v>40</v>
      </c>
      <c r="E28" s="11" t="s">
        <v>41</v>
      </c>
      <c r="F28" s="11" t="s">
        <v>42</v>
      </c>
      <c r="G28" s="11" t="s">
        <v>43</v>
      </c>
      <c r="H28" s="11" t="s">
        <v>44</v>
      </c>
      <c r="I28" s="11" t="s">
        <v>45</v>
      </c>
      <c r="J28" s="12" t="s">
        <v>46</v>
      </c>
      <c r="K28" t="s">
        <v>56</v>
      </c>
    </row>
    <row r="29" spans="1:11" ht="24" x14ac:dyDescent="0.3">
      <c r="A29" s="28" t="s">
        <v>63</v>
      </c>
      <c r="B29" s="29" t="s">
        <v>57</v>
      </c>
      <c r="C29" s="13">
        <v>521736</v>
      </c>
      <c r="D29" s="13">
        <v>14850000</v>
      </c>
      <c r="E29" s="14">
        <v>237536</v>
      </c>
      <c r="F29" s="14">
        <v>6936424</v>
      </c>
      <c r="G29" s="14">
        <v>368588</v>
      </c>
      <c r="H29" s="14">
        <v>19991.98</v>
      </c>
      <c r="I29" s="15">
        <f>IF(G29&gt;0,G29/C29,0)</f>
        <v>0.70646457212076608</v>
      </c>
      <c r="J29" s="16">
        <f>IF(H29&gt;0,H29/D29,0)</f>
        <v>1.3462612794612795E-3</v>
      </c>
      <c r="K29"/>
    </row>
    <row r="30" spans="1:11" ht="24" x14ac:dyDescent="0.3">
      <c r="A30" s="28" t="s">
        <v>64</v>
      </c>
      <c r="B30" s="30" t="s">
        <v>58</v>
      </c>
      <c r="C30" s="27">
        <v>12500</v>
      </c>
      <c r="D30" s="27">
        <v>15760000</v>
      </c>
      <c r="E30" s="14">
        <v>11100</v>
      </c>
      <c r="F30" s="14">
        <v>14520000</v>
      </c>
      <c r="G30" s="14">
        <v>23842</v>
      </c>
      <c r="H30" s="14">
        <v>5881233.5099999998</v>
      </c>
      <c r="I30" s="15">
        <f>IF(G30&gt;0,G30/C30,0)</f>
        <v>1.9073599999999999</v>
      </c>
      <c r="J30" s="16">
        <f>IF(H30&gt;0,H30/D30,0)</f>
        <v>0.37317471510152284</v>
      </c>
      <c r="K30"/>
    </row>
    <row r="31" spans="1:11" ht="24" x14ac:dyDescent="0.3">
      <c r="A31" s="28" t="s">
        <v>65</v>
      </c>
      <c r="B31" s="30" t="s">
        <v>59</v>
      </c>
      <c r="C31" s="27">
        <v>2600</v>
      </c>
      <c r="D31" s="27">
        <v>14972580</v>
      </c>
      <c r="E31" s="14">
        <v>1300</v>
      </c>
      <c r="F31" s="14">
        <v>7486290</v>
      </c>
      <c r="G31" s="14">
        <v>7457</v>
      </c>
      <c r="H31" s="14">
        <v>6845209.21</v>
      </c>
      <c r="I31" s="15">
        <f t="shared" ref="I31:I35" si="0">IF(G31&gt;0,G31/C31,0)</f>
        <v>2.8680769230769232</v>
      </c>
      <c r="J31" s="16">
        <f t="shared" ref="J31:J35" si="1">IF(H31&gt;0,H31/D31,0)</f>
        <v>0.45718301121116067</v>
      </c>
      <c r="K31"/>
    </row>
    <row r="32" spans="1:11" ht="36" x14ac:dyDescent="0.3">
      <c r="A32" s="28" t="s">
        <v>66</v>
      </c>
      <c r="B32" s="30" t="s">
        <v>60</v>
      </c>
      <c r="C32" s="27">
        <v>135</v>
      </c>
      <c r="D32" s="27">
        <v>4527000</v>
      </c>
      <c r="E32" s="14">
        <v>45</v>
      </c>
      <c r="F32" s="14">
        <v>1850000</v>
      </c>
      <c r="G32" s="14">
        <v>71</v>
      </c>
      <c r="H32" s="14">
        <v>20320</v>
      </c>
      <c r="I32" s="15">
        <f t="shared" si="0"/>
        <v>0.52592592592592591</v>
      </c>
      <c r="J32" s="16">
        <f t="shared" si="1"/>
        <v>4.488623812679479E-3</v>
      </c>
      <c r="K32"/>
    </row>
    <row r="33" spans="1:11" ht="24" x14ac:dyDescent="0.3">
      <c r="A33" s="28" t="s">
        <v>67</v>
      </c>
      <c r="B33" s="30" t="s">
        <v>61</v>
      </c>
      <c r="C33" s="27">
        <v>31</v>
      </c>
      <c r="D33" s="27">
        <v>6000000</v>
      </c>
      <c r="E33" s="14">
        <v>26</v>
      </c>
      <c r="F33" s="14">
        <v>4450000</v>
      </c>
      <c r="G33" s="14">
        <v>0</v>
      </c>
      <c r="H33" s="14">
        <v>392940</v>
      </c>
      <c r="I33" s="15">
        <f t="shared" si="0"/>
        <v>0</v>
      </c>
      <c r="J33" s="16">
        <f t="shared" si="1"/>
        <v>6.5490000000000007E-2</v>
      </c>
      <c r="K33"/>
    </row>
    <row r="34" spans="1:11" ht="60" x14ac:dyDescent="0.3">
      <c r="A34" s="28" t="s">
        <v>68</v>
      </c>
      <c r="B34" s="30" t="s">
        <v>57</v>
      </c>
      <c r="C34" s="27">
        <v>25500</v>
      </c>
      <c r="D34" s="27">
        <v>186669705</v>
      </c>
      <c r="E34" s="14">
        <v>12500</v>
      </c>
      <c r="F34" s="14">
        <v>96334852</v>
      </c>
      <c r="G34" s="14">
        <v>7476</v>
      </c>
      <c r="H34" s="14">
        <v>61802065.899999991</v>
      </c>
      <c r="I34" s="15">
        <f t="shared" si="0"/>
        <v>0.29317647058823532</v>
      </c>
      <c r="J34" s="16">
        <f t="shared" si="1"/>
        <v>0.33107710702173121</v>
      </c>
      <c r="K34"/>
    </row>
    <row r="35" spans="1:11" ht="24" x14ac:dyDescent="0.3">
      <c r="A35" s="28" t="s">
        <v>69</v>
      </c>
      <c r="B35" s="30" t="s">
        <v>62</v>
      </c>
      <c r="C35" s="27">
        <v>37</v>
      </c>
      <c r="D35" s="27">
        <v>10039300</v>
      </c>
      <c r="E35" s="14">
        <v>29</v>
      </c>
      <c r="F35" s="14">
        <v>7650000</v>
      </c>
      <c r="G35" s="14">
        <v>32</v>
      </c>
      <c r="H35" s="14">
        <v>500000</v>
      </c>
      <c r="I35" s="15">
        <f t="shared" si="0"/>
        <v>0.86486486486486491</v>
      </c>
      <c r="J35" s="16">
        <f t="shared" si="1"/>
        <v>4.9804269221957707E-2</v>
      </c>
      <c r="K35"/>
    </row>
    <row r="36" spans="1:11" ht="36" x14ac:dyDescent="0.3">
      <c r="A36" s="28" t="s">
        <v>72</v>
      </c>
      <c r="B36" s="31" t="s">
        <v>57</v>
      </c>
      <c r="C36" s="17">
        <v>766000</v>
      </c>
      <c r="D36" s="17">
        <v>87300497</v>
      </c>
      <c r="E36" s="14">
        <v>750000</v>
      </c>
      <c r="F36" s="14">
        <v>63200000</v>
      </c>
      <c r="G36" s="14">
        <v>660095</v>
      </c>
      <c r="H36" s="14">
        <v>23734337.539999999</v>
      </c>
      <c r="I36" s="15">
        <f>IF(G36&gt;0,G36/C36,0)</f>
        <v>0.861742819843342</v>
      </c>
      <c r="J36" s="16">
        <f>IF(H36&gt;0,H36/D36,0)</f>
        <v>0.27186944353821946</v>
      </c>
      <c r="K36"/>
    </row>
    <row r="37" spans="1:11" ht="15.6" x14ac:dyDescent="0.3">
      <c r="A37" s="36" t="s">
        <v>28</v>
      </c>
      <c r="B37" s="37"/>
      <c r="C37" s="37"/>
      <c r="D37" s="37"/>
      <c r="E37" s="37"/>
      <c r="F37" s="37"/>
      <c r="G37" s="37"/>
      <c r="H37" s="37"/>
      <c r="I37" s="37"/>
      <c r="J37" s="38"/>
    </row>
    <row r="38" spans="1:11" ht="15.6" x14ac:dyDescent="0.3">
      <c r="A38" s="39" t="s">
        <v>29</v>
      </c>
      <c r="B38" s="40"/>
      <c r="C38" s="40"/>
      <c r="D38" s="40"/>
      <c r="E38" s="40"/>
      <c r="F38" s="40"/>
      <c r="G38" s="40"/>
      <c r="H38" s="40"/>
      <c r="I38" s="40"/>
      <c r="J38" s="41"/>
      <c r="K38" s="1"/>
    </row>
    <row r="39" spans="1:11" ht="112.8" customHeight="1" x14ac:dyDescent="0.3">
      <c r="A39" s="18" t="s">
        <v>30</v>
      </c>
      <c r="B39" s="59" t="s">
        <v>75</v>
      </c>
      <c r="C39" s="59"/>
      <c r="D39" s="59"/>
      <c r="E39" s="59"/>
      <c r="F39" s="59"/>
      <c r="G39" s="59"/>
      <c r="H39" s="59"/>
      <c r="I39" s="59"/>
      <c r="J39" s="63"/>
    </row>
    <row r="40" spans="1:11" ht="119.4" customHeight="1" x14ac:dyDescent="0.3">
      <c r="A40" s="18" t="s">
        <v>31</v>
      </c>
      <c r="B40" s="59" t="s">
        <v>76</v>
      </c>
      <c r="C40" s="59"/>
      <c r="D40" s="59"/>
      <c r="E40" s="59"/>
      <c r="F40" s="59"/>
      <c r="G40" s="59"/>
      <c r="H40" s="59"/>
      <c r="I40" s="59"/>
      <c r="J40" s="63"/>
    </row>
    <row r="41" spans="1:11" x14ac:dyDescent="0.3">
      <c r="A41" s="18" t="s">
        <v>32</v>
      </c>
      <c r="B41" s="59"/>
      <c r="C41" s="59"/>
      <c r="D41" s="59"/>
      <c r="E41" s="59"/>
      <c r="F41" s="59"/>
      <c r="G41" s="59"/>
      <c r="H41" s="59"/>
      <c r="I41" s="59"/>
      <c r="J41" s="63"/>
    </row>
    <row r="42" spans="1:11" ht="294" customHeight="1" x14ac:dyDescent="0.3">
      <c r="A42" s="18" t="s">
        <v>33</v>
      </c>
      <c r="B42" s="59" t="s">
        <v>77</v>
      </c>
      <c r="C42" s="59"/>
      <c r="D42" s="59"/>
      <c r="E42" s="59"/>
      <c r="F42" s="59"/>
      <c r="G42" s="59"/>
      <c r="H42" s="59"/>
      <c r="I42" s="59"/>
      <c r="J42" s="63"/>
    </row>
    <row r="43" spans="1:11" ht="15.6" x14ac:dyDescent="0.3">
      <c r="A43" s="36" t="s">
        <v>34</v>
      </c>
      <c r="B43" s="37"/>
      <c r="C43" s="37"/>
      <c r="D43" s="37"/>
      <c r="E43" s="37"/>
      <c r="F43" s="37"/>
      <c r="G43" s="37"/>
      <c r="H43" s="37"/>
      <c r="I43" s="37"/>
      <c r="J43" s="38"/>
    </row>
    <row r="44" spans="1:11" ht="15.6" x14ac:dyDescent="0.3">
      <c r="A44" s="75" t="s">
        <v>35</v>
      </c>
      <c r="B44" s="76"/>
      <c r="C44" s="76"/>
      <c r="D44" s="76"/>
      <c r="E44" s="76"/>
      <c r="F44" s="76"/>
      <c r="G44" s="76"/>
      <c r="H44" s="76"/>
      <c r="I44" s="76"/>
      <c r="J44" s="77"/>
      <c r="K44" s="1"/>
    </row>
    <row r="45" spans="1:11" ht="182.4" customHeight="1" x14ac:dyDescent="0.3">
      <c r="A45" s="78" t="s">
        <v>71</v>
      </c>
      <c r="B45" s="79"/>
      <c r="C45" s="79"/>
      <c r="D45" s="79"/>
      <c r="E45" s="79"/>
      <c r="F45" s="79"/>
      <c r="G45" s="79"/>
      <c r="H45" s="79"/>
      <c r="I45" s="79"/>
      <c r="J45" s="80"/>
    </row>
    <row r="46" spans="1:11" ht="27.75" customHeight="1" x14ac:dyDescent="0.3">
      <c r="A46" s="24"/>
      <c r="B46" s="24"/>
      <c r="C46" s="24"/>
      <c r="D46" s="24"/>
      <c r="E46" s="24"/>
      <c r="F46" s="24"/>
      <c r="G46" s="24"/>
      <c r="H46" s="24"/>
      <c r="I46" s="24"/>
      <c r="J46" s="24"/>
    </row>
    <row r="47" spans="1:11" ht="30.75" customHeight="1" x14ac:dyDescent="0.3">
      <c r="A47" s="81"/>
      <c r="B47" s="81"/>
      <c r="C47" s="81"/>
      <c r="D47" s="81"/>
      <c r="E47" s="81"/>
      <c r="F47" s="81"/>
      <c r="G47" s="81"/>
      <c r="H47" s="81"/>
      <c r="I47" s="81"/>
      <c r="J47" s="81"/>
    </row>
  </sheetData>
  <mergeCells count="48">
    <mergeCell ref="A43:J43"/>
    <mergeCell ref="A44:J44"/>
    <mergeCell ref="A45:J45"/>
    <mergeCell ref="A47:J47"/>
    <mergeCell ref="B9:J9"/>
    <mergeCell ref="B10:J10"/>
    <mergeCell ref="B21:J21"/>
    <mergeCell ref="A37:J37"/>
    <mergeCell ref="A38:J38"/>
    <mergeCell ref="B39:J39"/>
    <mergeCell ref="B40:J40"/>
    <mergeCell ref="B41:J41"/>
    <mergeCell ref="B42:J42"/>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 xr:uid="{078E0B3D-C3D5-4323-9A6F-7DD5AA0A91C9}"/>
    <dataValidation allowBlank="1" showInputMessage="1" showErrorMessage="1" prompt="Monto presupuestado para el producto" sqref="F28:F36 D28 E29:E36 G29:H36" xr:uid="{247AEBBA-5BB4-404D-982B-514E41C68A75}"/>
    <dataValidation allowBlank="1" showInputMessage="1" showErrorMessage="1" prompt="Meta anual del indicador" sqref="C28:C36 E28 D29:D36" xr:uid="{F1CB8B99-164D-4F51-9E69-AECE57493A93}"/>
    <dataValidation allowBlank="1" showInputMessage="1" showErrorMessage="1" prompt="Nombre del indicador" sqref="B28:B36" xr:uid="{3FF3C7F1-052B-4689-97E1-0EEC782A6AE3}"/>
    <dataValidation allowBlank="1" showInputMessage="1" showErrorMessage="1" prompt="Nombre de cada producto" sqref="A28:A36"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5:J46" xr:uid="{DA848EFB-3FC8-4206-B557-B09F4E34DBE3}"/>
    <dataValidation allowBlank="1" showInputMessage="1" showErrorMessage="1" prompt="De existir desvío, explicar razones." sqref="B42:J42" xr:uid="{15752D16-318A-466B-84D2-F16C378EE918}"/>
    <dataValidation allowBlank="1" showInputMessage="1" showErrorMessage="1" prompt="1. Describir lo plasmado en el presupuesto_x000a_2. Describir lo alcanzado en términos financieros y de producción " sqref="B41:J41" xr:uid="{A72D67B3-A10B-4E8F-9A22-A756D2816C9A}"/>
    <dataValidation allowBlank="1" showInputMessage="1" showErrorMessage="1" prompt="¿En qué consiste el producto? su objetivo" sqref="B40:J40" xr:uid="{C5CE3DEC-0EC8-49F9-8F89-90A444E4EB2F}"/>
    <dataValidation allowBlank="1" showInputMessage="1" showErrorMessage="1" prompt="Nombre del producto" sqref="B39:J39"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6:J36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Yeltsin Daniel Sanchez Moreno</cp:lastModifiedBy>
  <dcterms:created xsi:type="dcterms:W3CDTF">2021-03-22T15:50:10Z</dcterms:created>
  <dcterms:modified xsi:type="dcterms:W3CDTF">2022-07-20T00:13:05Z</dcterms:modified>
</cp:coreProperties>
</file>