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0515" windowHeight="3930"/>
  </bookViews>
  <sheets>
    <sheet name="Libros de Banco" sheetId="1" r:id="rId1"/>
    <sheet name="Conciliaciones Bancaria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95" i="2" l="1"/>
  <c r="J90" i="2"/>
  <c r="J80" i="2"/>
  <c r="J74" i="2"/>
  <c r="J81" i="2" s="1"/>
  <c r="J42" i="2"/>
  <c r="J37" i="2"/>
  <c r="J27" i="2"/>
  <c r="J25" i="2"/>
  <c r="J21" i="2"/>
  <c r="J28" i="2" s="1"/>
  <c r="J19" i="2"/>
</calcChain>
</file>

<file path=xl/sharedStrings.xml><?xml version="1.0" encoding="utf-8"?>
<sst xmlns="http://schemas.openxmlformats.org/spreadsheetml/2006/main" count="417" uniqueCount="328">
  <si>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</si>
  <si>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</si>
  <si>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</si>
  <si>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</si>
  <si>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>AL 31 DE MAYO DEL 2018</t>
  </si>
  <si>
    <t>Fecha</t>
  </si>
  <si>
    <t>Beneficiario</t>
  </si>
  <si>
    <t>Documento</t>
  </si>
  <si>
    <t>Depósitos</t>
  </si>
  <si>
    <t>Valor</t>
  </si>
  <si>
    <t>Balance</t>
  </si>
  <si>
    <t>BALANCE CONCILIADO AL 30/04/2018</t>
  </si>
  <si>
    <t>LOS VECINOS ENTERPRISES, SRL.</t>
  </si>
  <si>
    <t>CK-018539</t>
  </si>
  <si>
    <t>JULIA DOSSIER CEPEDA RODRIGUEZ</t>
  </si>
  <si>
    <t>CK-018540</t>
  </si>
  <si>
    <t>N/C TRANSFERENCIA BANCARIA</t>
  </si>
  <si>
    <t>ALBERTO MAGNO RINCON GUZMAN</t>
  </si>
  <si>
    <t>CK-018541</t>
  </si>
  <si>
    <t>CK-018542</t>
  </si>
  <si>
    <t>CK-018543</t>
  </si>
  <si>
    <t>CK-018544</t>
  </si>
  <si>
    <t>CASA DE ARTE, INC.</t>
  </si>
  <si>
    <t>CK-018545</t>
  </si>
  <si>
    <t>N/D TRANSFERENCIA BANCARIA</t>
  </si>
  <si>
    <t>HAROLD HENRIK OLSEN BOGAERT</t>
  </si>
  <si>
    <t>CK-018546</t>
  </si>
  <si>
    <t>JOHNNY ALBERTO RUBIO REYES</t>
  </si>
  <si>
    <t>CK-018547</t>
  </si>
  <si>
    <t>ENRIQUE DE LOS SANTOS DE LOS SANTOS</t>
  </si>
  <si>
    <t>CK-018548</t>
  </si>
  <si>
    <t>JHONNY DE LOS SANTOS EVANGELISTA</t>
  </si>
  <si>
    <t>CK-018549</t>
  </si>
  <si>
    <t>K SUPPLIES, SRL.</t>
  </si>
  <si>
    <t>CK-018550</t>
  </si>
  <si>
    <t xml:space="preserve">N/D CARGOS BANCARIOS </t>
  </si>
  <si>
    <t xml:space="preserve">CARGOS </t>
  </si>
  <si>
    <t>SUB-TOTAL</t>
  </si>
  <si>
    <t>BALANCE CONCILIADO AL 31/05/2018</t>
  </si>
  <si>
    <t xml:space="preserve">LIBRO DE BANCO CTA. CENTRO DE EVENTOS Y EXPOSICIONES </t>
  </si>
  <si>
    <t>BERNARDO ANTONIO CAPELLAN GUERRA</t>
  </si>
  <si>
    <t>CK-031342</t>
  </si>
  <si>
    <t>ONDINA MATOS DE LENDOR</t>
  </si>
  <si>
    <t>CK-031343</t>
  </si>
  <si>
    <t>ANGEL MARIA SUAZO ORTIZ</t>
  </si>
  <si>
    <t>CK-031344</t>
  </si>
  <si>
    <t>JUAN ANTONIO NIVAS</t>
  </si>
  <si>
    <t>CK-031345</t>
  </si>
  <si>
    <t>CK-031346</t>
  </si>
  <si>
    <t>EDDA VIRGINIA GRULLON VARGAS</t>
  </si>
  <si>
    <t>CK-031347</t>
  </si>
  <si>
    <t>CARMEN M. DE LA ALTAGRACIA FELIZ REYES</t>
  </si>
  <si>
    <t>CK-031348</t>
  </si>
  <si>
    <t>REYES MOORE MONTALVO</t>
  </si>
  <si>
    <t>CK-031349</t>
  </si>
  <si>
    <t>TEONIL OGANDO DE LOS SANTOS</t>
  </si>
  <si>
    <t>CK-031350</t>
  </si>
  <si>
    <t>PEDRO VIRGILIO LOPEZ GONZALEZ</t>
  </si>
  <si>
    <t>CK-031351</t>
  </si>
  <si>
    <t>JUAN ANTONIO MORALES VILORIO</t>
  </si>
  <si>
    <t>CK-031352</t>
  </si>
  <si>
    <t>SANTA SUSANA TERRERO BATISTA</t>
  </si>
  <si>
    <t>CK-031353</t>
  </si>
  <si>
    <t>RAYEN ISABEL MARTINEZ TORRES</t>
  </si>
  <si>
    <t>CK-031354</t>
  </si>
  <si>
    <t>JOANNY PATRICIA GARCIA CASTRO</t>
  </si>
  <si>
    <t>CK-031355</t>
  </si>
  <si>
    <t>YRENES VASQUEZ SANTANA</t>
  </si>
  <si>
    <t>CK-031356</t>
  </si>
  <si>
    <t>MARTHA JULIA FERNANDEZ LOPEZ</t>
  </si>
  <si>
    <t>CK-031357</t>
  </si>
  <si>
    <t>GEORGINA BETANCOURT HERNANDEZ</t>
  </si>
  <si>
    <t>CK-031358</t>
  </si>
  <si>
    <t>ALBA KATHERIN MEDRANO RIVERA</t>
  </si>
  <si>
    <t>CK-031359</t>
  </si>
  <si>
    <t>BECKYRENE D.L. ALTAGRACIA PEREZ VALLEJO</t>
  </si>
  <si>
    <t>CK-031360</t>
  </si>
  <si>
    <t>NERVA ELIANA FONDEUR GOMEZ</t>
  </si>
  <si>
    <t>CK-031361</t>
  </si>
  <si>
    <t>MARTHA ALFONSINA DE LA ESP. ROQUEL AQUINO</t>
  </si>
  <si>
    <t>CK-031362</t>
  </si>
  <si>
    <t>ROSA ELENA MERCEDES RODRIGUEZ DE LOS SANTOS</t>
  </si>
  <si>
    <t>CK-031363</t>
  </si>
  <si>
    <t>CLARIBEL MICHEL SANTANA GONZALEZ</t>
  </si>
  <si>
    <t>CK-031364</t>
  </si>
  <si>
    <t>DEGNI MALENNY VAZQUEZ DIAZ DE RAMIREZ</t>
  </si>
  <si>
    <t>CK-031365</t>
  </si>
  <si>
    <t>CK-031366</t>
  </si>
  <si>
    <t>ALFONSO ANTONIO MATOS</t>
  </si>
  <si>
    <t>CK-031367</t>
  </si>
  <si>
    <t>ARISTIDES RADHAMES POLANCO</t>
  </si>
  <si>
    <t>CK-031368</t>
  </si>
  <si>
    <t>MIGUEL ANGEL GONZALEZ LUGO</t>
  </si>
  <si>
    <t>CK-031369</t>
  </si>
  <si>
    <t>JOSE ANDRES RIVAS SUAREZ</t>
  </si>
  <si>
    <t>CK-031370</t>
  </si>
  <si>
    <t>PETRA ISABEL PEREZ SIERRA DE ENGRAND</t>
  </si>
  <si>
    <t>CK-031371</t>
  </si>
  <si>
    <t>LUISA DE JESUS VILLALONA BLANCO</t>
  </si>
  <si>
    <t>CK-031372</t>
  </si>
  <si>
    <t>ALEXANDRA DEL CARMEN CUELLO</t>
  </si>
  <si>
    <t>CK-031373</t>
  </si>
  <si>
    <t>KARIN ROMERO LAUCET</t>
  </si>
  <si>
    <t>CK-031374</t>
  </si>
  <si>
    <t>CESAR ANTONIO GUZMAN BENCOSME</t>
  </si>
  <si>
    <t>CK-031375</t>
  </si>
  <si>
    <t>DIEGO FELIX VILLA FAÑA</t>
  </si>
  <si>
    <t>CK-031376</t>
  </si>
  <si>
    <t>CK-031377</t>
  </si>
  <si>
    <t>PEDRO RAMIRO GRULLON VIDAL</t>
  </si>
  <si>
    <t>CK-031378</t>
  </si>
  <si>
    <t>ISABEL JAVIER</t>
  </si>
  <si>
    <t>CK-031379</t>
  </si>
  <si>
    <t>ALBANIA DEL CARMEN PERALTA TORRES</t>
  </si>
  <si>
    <t>CK-031380</t>
  </si>
  <si>
    <t>ORLANDO RAMIREZ GIRON</t>
  </si>
  <si>
    <t>CK-031381</t>
  </si>
  <si>
    <t>YINA INMACULADA JIMENEZ SURIEL</t>
  </si>
  <si>
    <t>CK-031382</t>
  </si>
  <si>
    <t>ORQUIDEA BAUTISTA BRAZOBAN</t>
  </si>
  <si>
    <t>CK-031383</t>
  </si>
  <si>
    <t>YIMMY VERDECIA RICARDO</t>
  </si>
  <si>
    <t>CK-031384</t>
  </si>
  <si>
    <t>EMPERATRIZ MARGARITA RODRIGUEZ MARTINEZ</t>
  </si>
  <si>
    <t>CK-031385</t>
  </si>
  <si>
    <t>ANNE YVONNE HERNANDEZ OQUET</t>
  </si>
  <si>
    <t>CK-031386</t>
  </si>
  <si>
    <t>MARTA BERNARDITA DE LOURDES MEJIA DE OLEO</t>
  </si>
  <si>
    <t>CK-031387</t>
  </si>
  <si>
    <t>MARCELO GUSTAVO FERDER</t>
  </si>
  <si>
    <t>CK-031388</t>
  </si>
  <si>
    <t>ALBERTO ANTONIO BREA PEREYRA</t>
  </si>
  <si>
    <t>CK-031389</t>
  </si>
  <si>
    <t>CK-031390</t>
  </si>
  <si>
    <t>CK-031391</t>
  </si>
  <si>
    <t>CK-031392</t>
  </si>
  <si>
    <t>CK-031393</t>
  </si>
  <si>
    <t>ANA ISABEL GALLO LOPEZ</t>
  </si>
  <si>
    <t>CK-031394</t>
  </si>
  <si>
    <t>VESNA DUGANOVA</t>
  </si>
  <si>
    <t>CK-031395</t>
  </si>
  <si>
    <t>ELIOSMAYQUER OROZCO GARBEY</t>
  </si>
  <si>
    <t>CK-031396</t>
  </si>
  <si>
    <t>VICTOR ANDRES SANCHEZ LEBRON</t>
  </si>
  <si>
    <t>CK-031397</t>
  </si>
  <si>
    <t>CK-031398</t>
  </si>
  <si>
    <t>SAMILY RODRIGUEZ CORDERO</t>
  </si>
  <si>
    <t>CK-031399</t>
  </si>
  <si>
    <t>ROSA EVANGELISTA BISONO ESPAILLAT</t>
  </si>
  <si>
    <t>CK-031400</t>
  </si>
  <si>
    <t>MARISELA ALTAGRACIA DUMET RODRIGUEZ</t>
  </si>
  <si>
    <t>CK-031401</t>
  </si>
  <si>
    <t>CK-031402</t>
  </si>
  <si>
    <t>BDO ESENFA SRL</t>
  </si>
  <si>
    <t>CK-031403</t>
  </si>
  <si>
    <t>KATHERINE DE PEÑA DAVIS</t>
  </si>
  <si>
    <t>CK-031404</t>
  </si>
  <si>
    <t>LOURDES IVETTE REYES MENDEZ</t>
  </si>
  <si>
    <t>CK-031405</t>
  </si>
  <si>
    <t>CK-031406</t>
  </si>
  <si>
    <t>PAMELA JOSEFINA RAMIREZ ALMANZAR</t>
  </si>
  <si>
    <t>CK-031407</t>
  </si>
  <si>
    <t>CK-031408</t>
  </si>
  <si>
    <t>CK-031409</t>
  </si>
  <si>
    <t>BEINSON JOEL CABRAL DE LOS SANTOS</t>
  </si>
  <si>
    <t>CK-031410</t>
  </si>
  <si>
    <t>CLAUDIO JOSE ESPINAL MARTNEZ</t>
  </si>
  <si>
    <t>CK-031411</t>
  </si>
  <si>
    <t>FEDERICO JOEL NIVAR ESCOTTO</t>
  </si>
  <si>
    <t>CK-031412</t>
  </si>
  <si>
    <t>CK-031413</t>
  </si>
  <si>
    <t>ADORIS ALTAGRACIA MARTINEZ R. DE COROMINAS</t>
  </si>
  <si>
    <t>CK-031414</t>
  </si>
  <si>
    <t>GISSELLE CRISTINA GABOT MARTINEZ</t>
  </si>
  <si>
    <t>CK-031415</t>
  </si>
  <si>
    <t>CK-031416</t>
  </si>
  <si>
    <t>EUSEBIO MARTE SORIANO</t>
  </si>
  <si>
    <t>CK-031417</t>
  </si>
  <si>
    <t>ABRAHAM HILARIO FELIZ CONSTANZA</t>
  </si>
  <si>
    <t>CK-031418</t>
  </si>
  <si>
    <t>MARINO LOPEZ MERCEDES</t>
  </si>
  <si>
    <t>CK-031419</t>
  </si>
  <si>
    <t>CARLOS MIGUEL SOSA ALMONTE</t>
  </si>
  <si>
    <t>CK-031420</t>
  </si>
  <si>
    <t>YRCIO TOMAS LEBRON TERRERO</t>
  </si>
  <si>
    <t>CK-031421</t>
  </si>
  <si>
    <t>MELVIN RAFAEL AGUASVIVA PEGUERO</t>
  </si>
  <si>
    <t>CK-031422</t>
  </si>
  <si>
    <t>MARIANA DE JESUS SANTOS GONZALEZ</t>
  </si>
  <si>
    <t>CK-031423</t>
  </si>
  <si>
    <t>ALTAGRACIA MILQUEYA SOTO SUAZO</t>
  </si>
  <si>
    <t>CK-031424</t>
  </si>
  <si>
    <t>UBALDO ANTONIO RODRIGUEZ PERALTA</t>
  </si>
  <si>
    <t>CK-031425</t>
  </si>
  <si>
    <t>ANA GLENDYS CONTRERAS RAMOS</t>
  </si>
  <si>
    <t>CK-031426</t>
  </si>
  <si>
    <t>CESAR MEDINA D OLEO</t>
  </si>
  <si>
    <t>CK-031427</t>
  </si>
  <si>
    <t>DIOMMY FRANCISCA A. PEREZ</t>
  </si>
  <si>
    <t>CK-031428</t>
  </si>
  <si>
    <t>CK-031429</t>
  </si>
  <si>
    <t>ARIS YOALIS LEONARDO ORTEGA</t>
  </si>
  <si>
    <t>CK-031430</t>
  </si>
  <si>
    <t>GUILLERMO ALEXANDRO BELEN NINA</t>
  </si>
  <si>
    <t>CK-031431</t>
  </si>
  <si>
    <t>PATRICIO RAMIREZ MARTE</t>
  </si>
  <si>
    <t>CK-031432</t>
  </si>
  <si>
    <t>CK-031433</t>
  </si>
  <si>
    <t>CK-031434</t>
  </si>
  <si>
    <t>PEDRO VIRGINIO LOPEZ GONZALEZ</t>
  </si>
  <si>
    <t>CK-031435</t>
  </si>
  <si>
    <t>CK-031436</t>
  </si>
  <si>
    <t>CK-031437</t>
  </si>
  <si>
    <t>CK-031438</t>
  </si>
  <si>
    <t>JEASSON ANTONIO MEJIA SANCHEZ</t>
  </si>
  <si>
    <t>CK-031439</t>
  </si>
  <si>
    <t>CRUZ ALTAGRACIA TORIBIO DRULLARD DE FADA</t>
  </si>
  <si>
    <t>CK-031440</t>
  </si>
  <si>
    <t>CESAR HELUI NUÑEZ ROBLES</t>
  </si>
  <si>
    <t>CK-031441</t>
  </si>
  <si>
    <t>JOSE RAMON JOSE FELIX</t>
  </si>
  <si>
    <t>CK-031442</t>
  </si>
  <si>
    <t>FRISNE LOLAN</t>
  </si>
  <si>
    <t>CK-031443</t>
  </si>
  <si>
    <t>JOSELIN ANTONIO JIMENEZ LOPEZ</t>
  </si>
  <si>
    <t>CK-031444</t>
  </si>
  <si>
    <t>CARLOS JULIO FELIZ</t>
  </si>
  <si>
    <t>CK-031445</t>
  </si>
  <si>
    <t>CK-031446</t>
  </si>
  <si>
    <t>CK-031447</t>
  </si>
  <si>
    <t>CK-031448</t>
  </si>
  <si>
    <t>BEISON JOEL CABRAL DE LOS SANTOS</t>
  </si>
  <si>
    <t>CK-031449</t>
  </si>
  <si>
    <t>MERCEDES CEPEDA PAULINO</t>
  </si>
  <si>
    <t>CK-031450</t>
  </si>
  <si>
    <t>INST. DE AUD. INTERNO DE LA REP. DOM., INC.</t>
  </si>
  <si>
    <t>CK-031451</t>
  </si>
  <si>
    <t>DEPOSITO</t>
  </si>
  <si>
    <t>WILSON ANTONIO UREÑA FRANCISCO</t>
  </si>
  <si>
    <t>CK-031452</t>
  </si>
  <si>
    <t>YORLLA LINA CASTILLO DE LOS SANTOS</t>
  </si>
  <si>
    <t>CK-031453</t>
  </si>
  <si>
    <t>ROSA DE JESUS SILVERIO FILPO</t>
  </si>
  <si>
    <t>CK-031454</t>
  </si>
  <si>
    <t>SAMUEL ELIAS HERNANDEZ ASTACIO</t>
  </si>
  <si>
    <t>CK-031455</t>
  </si>
  <si>
    <t>LUIS ALFREDO MORALES MANZUETA</t>
  </si>
  <si>
    <t>CK-031456</t>
  </si>
  <si>
    <t>ISAAC ALEJANDRO HERNANDEZ TAVAREZ</t>
  </si>
  <si>
    <t>CK-031457</t>
  </si>
  <si>
    <t>HELEN DISANIA CAESAR CRUZ</t>
  </si>
  <si>
    <t>CK-031458</t>
  </si>
  <si>
    <t>SAMUEL UREÑA GONZALEZ</t>
  </si>
  <si>
    <t>CK-031459</t>
  </si>
  <si>
    <t>PLINIO CHAHIN RODRIGUEZ</t>
  </si>
  <si>
    <t>CK-031460</t>
  </si>
  <si>
    <t>SABRINA MISELY ESTEPAN CRUZ</t>
  </si>
  <si>
    <t>CK-031461</t>
  </si>
  <si>
    <t>ADRIANNY MARIA ALMONTE</t>
  </si>
  <si>
    <t>CK-031462</t>
  </si>
  <si>
    <t>ANGEL SAMUEL VALENZUELA</t>
  </si>
  <si>
    <t>CK-031463</t>
  </si>
  <si>
    <t>JOEL INGINIO GENAO AMADOR</t>
  </si>
  <si>
    <t>CK-031464</t>
  </si>
  <si>
    <t>CK-031465</t>
  </si>
  <si>
    <t>GERONIMO GOMEZ</t>
  </si>
  <si>
    <t>CK-031466</t>
  </si>
  <si>
    <t>DIOMMY FRANCISCA A PEREZ DE LARRACHE</t>
  </si>
  <si>
    <t>CK-031467</t>
  </si>
  <si>
    <t>CK-031468</t>
  </si>
  <si>
    <t>SHUKRANJALI HEYAIME CAIMARES</t>
  </si>
  <si>
    <t>CK-031469</t>
  </si>
  <si>
    <t>FRANKLYN DE LOS SANTOS GARCIA</t>
  </si>
  <si>
    <t>CK-031470</t>
  </si>
  <si>
    <t>JUAN MANZUETA MORENO</t>
  </si>
  <si>
    <t>CK-031471</t>
  </si>
  <si>
    <t>CHRISTIAN POLANCO ROSARIO</t>
  </si>
  <si>
    <t>CK-031472</t>
  </si>
  <si>
    <t>VICTOR MANUEL ROSARIO FRANCISCO</t>
  </si>
  <si>
    <t>CK-031473</t>
  </si>
  <si>
    <t>CHARTHON EUGENIO PAYANO BAEZ</t>
  </si>
  <si>
    <t>CK-031474</t>
  </si>
  <si>
    <t>VIRGILIO HASBUN</t>
  </si>
  <si>
    <t>CK-031475</t>
  </si>
  <si>
    <t>RAFAEL EDUARDO SELMAN HASBUN</t>
  </si>
  <si>
    <t>CK-031476</t>
  </si>
  <si>
    <t>CK-031477</t>
  </si>
  <si>
    <t xml:space="preserve">N/C TRANSFERENCIAS BANCARIAS </t>
  </si>
  <si>
    <t>N/D CHEQUES DE ADMINISTRACION</t>
  </si>
  <si>
    <t>N/D TRANSFERENCIAS BANCARIAS</t>
  </si>
  <si>
    <t>N/D CARGOS BANCARIOS</t>
  </si>
  <si>
    <t xml:space="preserve">MINISETERIO DE CULTURA </t>
  </si>
  <si>
    <t>Conciliación Bancaria al 31 de Mayo del 2018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</si>
  <si>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</si>
  <si>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</si>
  <si>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</si>
  <si>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</si>
  <si>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</si>
  <si>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</si>
  <si>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</si>
  <si>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</si>
  <si>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</si>
  <si>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</si>
  <si>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240-012516-8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</si>
  <si>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</si>
  <si>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</si>
  <si>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</si>
  <si>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</si>
  <si>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</si>
  <si>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</si>
  <si>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</si>
  <si>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Cheques Nulos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</si>
  <si>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</si>
  <si>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</si>
  <si>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</si>
  <si>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</si>
  <si>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</si>
  <si>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</si>
  <si>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</si>
  <si>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</si>
  <si>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</si>
  <si>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</si>
  <si>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</si>
  <si>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</si>
  <si>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</si>
  <si>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</si>
  <si>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OPERATIVA</t>
  </si>
  <si>
    <t>240-006825-3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</si>
</sst>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7" formatCode="_(* #,##0.00_);_(* \(#,##0.00\);_(* &quot;-&quot;??_);_(@_)"/>
    <numFmt numFmtId="168" formatCode="0000"/>
    <numFmt numFmtId="169" formatCode="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35">
    <xf numFmtId="0" fontId="0" fillId="0" borderId="0" xfId="0"/>
    <xf numFmtId="0" fontId="2" fillId="0" borderId="0" xfId="2"/>
    <xf numFmtId="0" fontId="3" fillId="2" borderId="1" xfId="2" quotePrefix="1" applyNumberFormat="1" applyFont="1" applyFill="1" applyBorder="1" applyAlignment="1">
      <alignment horizontal="center"/>
    </xf>
    <xf numFmtId="167" fontId="3" fillId="2" borderId="1" xfId="2" quotePrefix="1" applyNumberFormat="1" applyFont="1" applyFill="1" applyBorder="1" applyAlignment="1">
      <alignment horizontal="center"/>
    </xf>
    <xf numFmtId="167" fontId="2" fillId="2" borderId="1" xfId="2" applyNumberFormat="1" applyFill="1" applyBorder="1"/>
    <xf numFmtId="167" fontId="3" fillId="2" borderId="1" xfId="2" applyNumberFormat="1" applyFont="1" applyFill="1" applyBorder="1"/>
    <xf numFmtId="0" fontId="5" fillId="0" borderId="0" xfId="2" applyFont="1" applyAlignment="1">
      <alignment horizontal="center"/>
    </xf>
    <xf numFmtId="167" fontId="5" fillId="0" borderId="0" xfId="2" applyNumberFormat="1" applyFont="1"/>
    <xf numFmtId="167" fontId="2" fillId="3" borderId="1" xfId="2" applyNumberFormat="1" applyFill="1" applyBorder="1"/>
    <xf numFmtId="167" fontId="8" fillId="3" borderId="1" xfId="2" applyNumberFormat="1" applyFont="1" applyFill="1" applyBorder="1"/>
    <xf numFmtId="167" fontId="3" fillId="2" borderId="1" xfId="2" applyNumberFormat="1" applyFont="1" applyFill="1" applyBorder="1" applyAlignment="1">
      <alignment horizontal="center"/>
    </xf>
    <xf numFmtId="167" fontId="2" fillId="2" borderId="2" xfId="2" applyNumberFormat="1" applyFill="1" applyBorder="1"/>
    <xf numFmtId="0" fontId="2" fillId="2" borderId="2" xfId="2" applyFill="1" applyBorder="1" applyAlignment="1">
      <alignment horizontal="center"/>
    </xf>
    <xf numFmtId="167" fontId="4" fillId="0" borderId="1" xfId="2" applyNumberFormat="1" applyFont="1" applyFill="1" applyBorder="1"/>
    <xf numFmtId="167" fontId="4" fillId="0" borderId="1" xfId="2" quotePrefix="1" applyNumberFormat="1" applyFont="1" applyFill="1" applyBorder="1"/>
    <xf numFmtId="167" fontId="9" fillId="2" borderId="1" xfId="2" applyNumberFormat="1" applyFont="1" applyFill="1" applyBorder="1"/>
    <xf numFmtId="0" fontId="5" fillId="0" borderId="1" xfId="2" applyFont="1" applyFill="1" applyBorder="1"/>
    <xf numFmtId="14" fontId="1" fillId="0" borderId="1" xfId="3" applyNumberFormat="1" applyBorder="1" applyAlignment="1">
      <alignment horizontal="center"/>
    </xf>
    <xf numFmtId="0" fontId="1" fillId="0" borderId="1" xfId="3" applyBorder="1" applyAlignment="1">
      <alignment horizontal="left"/>
    </xf>
    <xf numFmtId="0" fontId="1" fillId="0" borderId="1" xfId="3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167" fontId="6" fillId="3" borderId="3" xfId="2" quotePrefix="1" applyNumberFormat="1" applyFont="1" applyFill="1" applyBorder="1" applyAlignment="1">
      <alignment horizontal="center"/>
    </xf>
    <xf numFmtId="167" fontId="8" fillId="3" borderId="4" xfId="2" applyNumberFormat="1" applyFont="1" applyFill="1" applyBorder="1"/>
    <xf numFmtId="14" fontId="6" fillId="3" borderId="3" xfId="2" quotePrefix="1" applyNumberFormat="1" applyFont="1" applyFill="1" applyBorder="1" applyAlignment="1">
      <alignment horizontal="center"/>
    </xf>
    <xf numFmtId="0" fontId="6" fillId="3" borderId="3" xfId="2" applyNumberFormat="1" applyFont="1" applyFill="1" applyBorder="1" applyAlignment="1">
      <alignment horizontal="left"/>
    </xf>
    <xf numFmtId="0" fontId="6" fillId="3" borderId="3" xfId="2" quotePrefix="1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left"/>
    </xf>
    <xf numFmtId="167" fontId="4" fillId="0" borderId="0" xfId="2" applyNumberFormat="1" applyFont="1"/>
    <xf numFmtId="167" fontId="2" fillId="2" borderId="1" xfId="2" applyNumberFormat="1" applyFont="1" applyFill="1" applyBorder="1" applyAlignment="1">
      <alignment horizontal="center"/>
    </xf>
    <xf numFmtId="167" fontId="10" fillId="3" borderId="3" xfId="2" applyNumberFormat="1" applyFont="1" applyFill="1" applyBorder="1" applyAlignment="1">
      <alignment horizontal="left"/>
    </xf>
    <xf numFmtId="167" fontId="4" fillId="0" borderId="1" xfId="2" applyNumberFormat="1" applyFont="1" applyFill="1" applyBorder="1" applyAlignment="1">
      <alignment horizontal="left"/>
    </xf>
    <xf numFmtId="167" fontId="2" fillId="2" borderId="2" xfId="2" applyNumberFormat="1" applyFont="1" applyFill="1" applyBorder="1"/>
    <xf numFmtId="167" fontId="6" fillId="3" borderId="3" xfId="2" applyNumberFormat="1" applyFont="1" applyFill="1" applyBorder="1" applyAlignment="1">
      <alignment horizontal="center"/>
    </xf>
    <xf numFmtId="14" fontId="5" fillId="3" borderId="3" xfId="2" applyNumberFormat="1" applyFont="1" applyFill="1" applyBorder="1" applyAlignment="1">
      <alignment horizontal="center"/>
    </xf>
    <xf numFmtId="0" fontId="4" fillId="3" borderId="3" xfId="2" quotePrefix="1" applyNumberFormat="1" applyFont="1" applyFill="1" applyBorder="1" applyAlignment="1">
      <alignment wrapText="1"/>
    </xf>
    <xf numFmtId="0" fontId="2" fillId="3" borderId="3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14" fontId="5" fillId="3" borderId="6" xfId="2" applyNumberFormat="1" applyFont="1" applyFill="1" applyBorder="1" applyAlignment="1">
      <alignment horizontal="center"/>
    </xf>
    <xf numFmtId="0" fontId="4" fillId="3" borderId="0" xfId="2" quotePrefix="1" applyNumberFormat="1" applyFont="1" applyFill="1" applyBorder="1" applyAlignment="1">
      <alignment wrapText="1"/>
    </xf>
    <xf numFmtId="0" fontId="2" fillId="3" borderId="7" xfId="2" applyFill="1" applyBorder="1" applyAlignment="1">
      <alignment horizontal="center"/>
    </xf>
    <xf numFmtId="167" fontId="8" fillId="3" borderId="8" xfId="2" applyNumberFormat="1" applyFont="1" applyFill="1" applyBorder="1"/>
    <xf numFmtId="167" fontId="2" fillId="3" borderId="4" xfId="2" applyNumberFormat="1" applyFill="1" applyBorder="1"/>
    <xf numFmtId="14" fontId="6" fillId="3" borderId="1" xfId="2" quotePrefix="1" applyNumberFormat="1" applyFont="1" applyFill="1" applyBorder="1" applyAlignment="1">
      <alignment horizontal="center"/>
    </xf>
    <xf numFmtId="0" fontId="6" fillId="3" borderId="1" xfId="2" applyNumberFormat="1" applyFont="1" applyFill="1" applyBorder="1" applyAlignment="1">
      <alignment horizontal="left"/>
    </xf>
    <xf numFmtId="0" fontId="6" fillId="3" borderId="1" xfId="2" quotePrefix="1" applyNumberFormat="1" applyFont="1" applyFill="1" applyBorder="1" applyAlignment="1">
      <alignment horizontal="center"/>
    </xf>
    <xf numFmtId="167" fontId="10" fillId="3" borderId="1" xfId="2" applyNumberFormat="1" applyFont="1" applyFill="1" applyBorder="1" applyAlignment="1">
      <alignment horizontal="left"/>
    </xf>
    <xf numFmtId="167" fontId="6" fillId="3" borderId="1" xfId="2" quotePrefix="1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left"/>
    </xf>
    <xf numFmtId="0" fontId="5" fillId="0" borderId="2" xfId="2" applyFont="1" applyFill="1" applyBorder="1"/>
    <xf numFmtId="167" fontId="11" fillId="0" borderId="1" xfId="2" applyNumberFormat="1" applyFont="1" applyBorder="1" applyAlignment="1">
      <alignment horizontal="right"/>
    </xf>
    <xf numFmtId="14" fontId="1" fillId="0" borderId="3" xfId="3" applyNumberFormat="1" applyBorder="1" applyAlignment="1">
      <alignment horizontal="center"/>
    </xf>
    <xf numFmtId="0" fontId="1" fillId="0" borderId="3" xfId="3" applyBorder="1" applyAlignment="1">
      <alignment horizontal="left"/>
    </xf>
    <xf numFmtId="0" fontId="1" fillId="0" borderId="3" xfId="3" applyBorder="1" applyAlignment="1">
      <alignment horizontal="center"/>
    </xf>
    <xf numFmtId="167" fontId="4" fillId="0" borderId="3" xfId="2" applyNumberFormat="1" applyFont="1" applyFill="1" applyBorder="1" applyAlignment="1">
      <alignment horizontal="center"/>
    </xf>
    <xf numFmtId="167" fontId="8" fillId="3" borderId="3" xfId="2" applyNumberFormat="1" applyFont="1" applyFill="1" applyBorder="1"/>
    <xf numFmtId="167" fontId="11" fillId="0" borderId="1" xfId="2" applyNumberFormat="1" applyFont="1" applyFill="1" applyBorder="1" applyAlignment="1">
      <alignment horizontal="right"/>
    </xf>
    <xf numFmtId="0" fontId="7" fillId="0" borderId="0" xfId="2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2" borderId="9" xfId="2" quotePrefix="1" applyNumberFormat="1" applyFont="1" applyFill="1" applyBorder="1" applyAlignment="1">
      <alignment horizontal="left" wrapText="1"/>
    </xf>
    <xf numFmtId="0" fontId="5" fillId="2" borderId="5" xfId="2" quotePrefix="1" applyNumberFormat="1" applyFont="1" applyFill="1" applyBorder="1" applyAlignment="1">
      <alignment horizontal="left" wrapText="1"/>
    </xf>
    <xf numFmtId="0" fontId="5" fillId="2" borderId="9" xfId="2" applyNumberFormat="1" applyFont="1" applyFill="1" applyBorder="1" applyAlignment="1">
      <alignment horizontal="left" wrapText="1"/>
    </xf>
    <xf numFmtId="0" fontId="5" fillId="2" borderId="5" xfId="2" applyNumberFormat="1" applyFont="1" applyFill="1" applyBorder="1" applyAlignment="1">
      <alignment horizontal="left" wrapText="1"/>
    </xf>
    <xf numFmtId="0" fontId="12" fillId="4" borderId="0" xfId="0" applyFont="1" applyFill="1" applyAlignment="1" applyProtection="1">
      <alignment horizontal="center"/>
    </xf>
    <xf numFmtId="0" fontId="13" fillId="0" borderId="0" xfId="0" applyFont="1"/>
    <xf numFmtId="0" fontId="14" fillId="4" borderId="0" xfId="0" applyFont="1" applyFill="1" applyAlignment="1"/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6" fillId="4" borderId="0" xfId="0" applyFont="1" applyFill="1" applyBorder="1" applyAlignment="1" applyProtection="1">
      <alignment horizontal="center"/>
      <protection locked="0"/>
    </xf>
    <xf numFmtId="0" fontId="13" fillId="4" borderId="0" xfId="0" applyFont="1" applyFill="1" applyAlignment="1"/>
    <xf numFmtId="0" fontId="14" fillId="4" borderId="0" xfId="0" applyFont="1" applyFill="1" applyAlignment="1">
      <alignment horizontal="center"/>
    </xf>
    <xf numFmtId="0" fontId="12" fillId="0" borderId="0" xfId="0" applyFont="1" applyBorder="1" applyAlignment="1">
      <alignment horizontal="left"/>
    </xf>
    <xf numFmtId="168" fontId="13" fillId="0" borderId="1" xfId="0" applyNumberFormat="1" applyFont="1" applyBorder="1" applyAlignment="1" applyProtection="1">
      <alignment horizontal="center"/>
      <protection locked="0"/>
    </xf>
    <xf numFmtId="169" fontId="13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left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8" fillId="5" borderId="5" xfId="0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right"/>
    </xf>
    <xf numFmtId="0" fontId="18" fillId="0" borderId="10" xfId="0" applyFont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left"/>
    </xf>
    <xf numFmtId="0" fontId="13" fillId="0" borderId="10" xfId="0" applyFont="1" applyBorder="1" applyProtection="1">
      <protection locked="0"/>
    </xf>
    <xf numFmtId="0" fontId="17" fillId="0" borderId="10" xfId="0" applyFont="1" applyBorder="1" applyAlignment="1" applyProtection="1">
      <protection locked="0"/>
    </xf>
    <xf numFmtId="0" fontId="18" fillId="0" borderId="10" xfId="0" applyFont="1" applyBorder="1" applyAlignment="1" applyProtection="1">
      <alignment horizontal="left"/>
      <protection locked="0"/>
    </xf>
    <xf numFmtId="43" fontId="13" fillId="0" borderId="10" xfId="1" applyFont="1" applyBorder="1"/>
    <xf numFmtId="0" fontId="17" fillId="4" borderId="5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  <xf numFmtId="0" fontId="18" fillId="4" borderId="0" xfId="0" applyFont="1" applyFill="1" applyBorder="1" applyAlignment="1" applyProtection="1">
      <alignment horizontal="left"/>
      <protection locked="0"/>
    </xf>
    <xf numFmtId="0" fontId="18" fillId="4" borderId="11" xfId="0" applyFont="1" applyFill="1" applyBorder="1" applyAlignment="1" applyProtection="1">
      <alignment horizontal="left"/>
      <protection locked="0"/>
    </xf>
    <xf numFmtId="0" fontId="18" fillId="4" borderId="1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43" fontId="13" fillId="0" borderId="0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3" xfId="1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0" xfId="0" applyFont="1" applyBorder="1"/>
    <xf numFmtId="43" fontId="12" fillId="6" borderId="0" xfId="1" applyFont="1" applyFill="1" applyBorder="1" applyAlignment="1">
      <alignment horizontal="center"/>
    </xf>
    <xf numFmtId="0" fontId="13" fillId="0" borderId="16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1" applyFont="1" applyBorder="1" applyProtection="1">
      <protection locked="0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43" fontId="13" fillId="0" borderId="0" xfId="1" applyFont="1" applyBorder="1" applyAlignment="1" applyProtection="1">
      <alignment horizontal="right"/>
      <protection locked="0"/>
    </xf>
    <xf numFmtId="0" fontId="13" fillId="0" borderId="0" xfId="0" applyFont="1" applyBorder="1" applyAlignment="1">
      <alignment horizontal="center"/>
    </xf>
    <xf numFmtId="43" fontId="12" fillId="0" borderId="11" xfId="1" applyFont="1" applyBorder="1" applyProtection="1"/>
    <xf numFmtId="43" fontId="13" fillId="0" borderId="10" xfId="1" applyFont="1" applyBorder="1" applyProtection="1">
      <protection locked="0"/>
    </xf>
    <xf numFmtId="43" fontId="18" fillId="0" borderId="0" xfId="1" applyFont="1" applyBorder="1" applyProtection="1">
      <protection locked="0"/>
    </xf>
    <xf numFmtId="43" fontId="12" fillId="6" borderId="17" xfId="1" applyFont="1" applyFill="1" applyBorder="1" applyProtection="1"/>
    <xf numFmtId="0" fontId="13" fillId="0" borderId="18" xfId="0" applyFont="1" applyBorder="1" applyAlignment="1">
      <alignment horizontal="center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167" fontId="0" fillId="0" borderId="0" xfId="0" applyNumberFormat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/>
    <xf numFmtId="0" fontId="12" fillId="0" borderId="20" xfId="0" applyFont="1" applyBorder="1"/>
    <xf numFmtId="0" fontId="13" fillId="0" borderId="20" xfId="0" applyFont="1" applyBorder="1"/>
    <xf numFmtId="43" fontId="12" fillId="0" borderId="20" xfId="1" applyFont="1" applyFill="1" applyBorder="1"/>
    <xf numFmtId="0" fontId="13" fillId="0" borderId="21" xfId="0" applyFont="1" applyBorder="1"/>
    <xf numFmtId="0" fontId="12" fillId="0" borderId="13" xfId="0" applyFont="1" applyBorder="1"/>
    <xf numFmtId="43" fontId="20" fillId="0" borderId="0" xfId="1" applyFont="1" applyFill="1" applyBorder="1" applyAlignment="1">
      <alignment horizontal="right"/>
    </xf>
    <xf numFmtId="43" fontId="12" fillId="0" borderId="0" xfId="1" applyFont="1" applyFill="1" applyBorder="1"/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/>
    <xf numFmtId="0" fontId="13" fillId="0" borderId="1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0</xdr:row>
      <xdr:rowOff>76200</xdr:rowOff>
    </xdr:from>
    <xdr:to>
      <xdr:col>3</xdr:col>
      <xdr:colOff>428625</xdr:colOff>
      <xdr:row>5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1" y="76200"/>
          <a:ext cx="1533524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99"/>
  <sheetViews>
    <sheetView tabSelected="1" workbookViewId="0">
      <selection activeCell="E5" sqref="E5"/>
    </sheetView>
  </sheetViews>
  <sheetFormatPr baseColWidth="10" defaultRowHeight="15" x14ac:dyDescent="0.25"/>
  <cols>
    <col min="2" max="2" width="33.140625" customWidth="1"/>
    <col min="3" max="3" width="16" customWidth="1"/>
    <col min="4" max="4" width="16.5703125" customWidth="1"/>
    <col min="5" max="5" width="16.28515625" customWidth="1"/>
    <col min="6" max="6" width="16" customWidth="1"/>
  </cols>
  <sheetData>
    <row r="7" spans="1:6" ht="18" x14ac:dyDescent="0.25">
      <c r="A7" s="56" t="s">
        <v>0</v>
      </c>
      <c r="B7" s="56"/>
      <c r="C7" s="56"/>
      <c r="D7" s="56"/>
      <c r="E7" s="56"/>
      <c r="F7" s="56"/>
    </row>
    <row r="8" spans="1:6" x14ac:dyDescent="0.25">
      <c r="A8" s="57" t="s">
        <v>1</v>
      </c>
      <c r="B8" s="57"/>
      <c r="C8" s="57"/>
      <c r="D8" s="57"/>
      <c r="E8" s="57"/>
      <c r="F8" s="57"/>
    </row>
    <row r="9" spans="1:6" x14ac:dyDescent="0.25">
      <c r="A9" s="58" t="s">
        <v>2</v>
      </c>
      <c r="B9" s="58"/>
      <c r="C9" s="58"/>
      <c r="D9" s="58"/>
      <c r="E9" s="58"/>
      <c r="F9" s="58"/>
    </row>
    <row r="10" spans="1:6" x14ac:dyDescent="0.25">
      <c r="A10" s="6"/>
      <c r="B10" s="6"/>
      <c r="C10" s="6"/>
      <c r="D10" s="27"/>
      <c r="E10" s="7"/>
      <c r="F10" s="7"/>
    </row>
    <row r="11" spans="1:6" x14ac:dyDescent="0.25">
      <c r="A11" s="59" t="s">
        <v>3</v>
      </c>
      <c r="B11" s="59"/>
      <c r="C11" s="59"/>
      <c r="D11" s="59"/>
      <c r="E11" s="59"/>
      <c r="F11" s="59"/>
    </row>
    <row r="12" spans="1:6" x14ac:dyDescent="0.25">
      <c r="A12" s="59" t="s">
        <v>4</v>
      </c>
      <c r="B12" s="59"/>
      <c r="C12" s="59"/>
      <c r="D12" s="59"/>
      <c r="E12" s="59"/>
      <c r="F12" s="59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2" t="s">
        <v>5</v>
      </c>
      <c r="B14" s="2" t="s">
        <v>6</v>
      </c>
      <c r="C14" s="2" t="s">
        <v>7</v>
      </c>
      <c r="D14" s="28" t="s">
        <v>8</v>
      </c>
      <c r="E14" s="3" t="s">
        <v>9</v>
      </c>
      <c r="F14" s="10" t="s">
        <v>10</v>
      </c>
    </row>
    <row r="15" spans="1:6" x14ac:dyDescent="0.25">
      <c r="A15" s="42">
        <v>43220</v>
      </c>
      <c r="B15" s="43" t="s">
        <v>11</v>
      </c>
      <c r="C15" s="44"/>
      <c r="D15" s="45"/>
      <c r="E15" s="21"/>
      <c r="F15" s="46">
        <v>4588468.16</v>
      </c>
    </row>
    <row r="16" spans="1:6" x14ac:dyDescent="0.25">
      <c r="A16" s="17">
        <v>43229</v>
      </c>
      <c r="B16" s="18" t="s">
        <v>12</v>
      </c>
      <c r="C16" s="19" t="s">
        <v>13</v>
      </c>
      <c r="D16" s="47"/>
      <c r="E16" s="49">
        <v>104880</v>
      </c>
      <c r="F16" s="48"/>
    </row>
    <row r="17" spans="1:6" x14ac:dyDescent="0.25">
      <c r="A17" s="17">
        <v>43234</v>
      </c>
      <c r="B17" s="18" t="s">
        <v>14</v>
      </c>
      <c r="C17" s="19" t="s">
        <v>15</v>
      </c>
      <c r="D17" s="47"/>
      <c r="E17" s="49">
        <v>214000</v>
      </c>
      <c r="F17" s="16"/>
    </row>
    <row r="18" spans="1:6" x14ac:dyDescent="0.25">
      <c r="A18" s="17">
        <v>43237</v>
      </c>
      <c r="B18" s="26" t="s">
        <v>16</v>
      </c>
      <c r="C18" s="19"/>
      <c r="D18" s="47">
        <v>130390</v>
      </c>
      <c r="E18" s="49">
        <v>0</v>
      </c>
      <c r="F18" s="16"/>
    </row>
    <row r="19" spans="1:6" x14ac:dyDescent="0.25">
      <c r="A19" s="17">
        <v>43238</v>
      </c>
      <c r="B19" s="18" t="s">
        <v>17</v>
      </c>
      <c r="C19" s="19" t="s">
        <v>18</v>
      </c>
      <c r="D19" s="47"/>
      <c r="E19" s="49">
        <v>49000</v>
      </c>
      <c r="F19" s="16"/>
    </row>
    <row r="20" spans="1:6" x14ac:dyDescent="0.25">
      <c r="A20" s="17">
        <v>43238</v>
      </c>
      <c r="B20" s="18" t="s">
        <v>17</v>
      </c>
      <c r="C20" s="19" t="s">
        <v>19</v>
      </c>
      <c r="D20" s="47"/>
      <c r="E20" s="49">
        <v>48100</v>
      </c>
      <c r="F20" s="48"/>
    </row>
    <row r="21" spans="1:6" x14ac:dyDescent="0.25">
      <c r="A21" s="17">
        <v>43238</v>
      </c>
      <c r="B21" s="18" t="s">
        <v>17</v>
      </c>
      <c r="C21" s="19" t="s">
        <v>20</v>
      </c>
      <c r="D21" s="47"/>
      <c r="E21" s="49">
        <v>48100</v>
      </c>
      <c r="F21" s="48"/>
    </row>
    <row r="22" spans="1:6" x14ac:dyDescent="0.25">
      <c r="A22" s="17">
        <v>43238</v>
      </c>
      <c r="B22" s="18" t="s">
        <v>17</v>
      </c>
      <c r="C22" s="19" t="s">
        <v>21</v>
      </c>
      <c r="D22" s="47"/>
      <c r="E22" s="49">
        <v>95600</v>
      </c>
      <c r="F22" s="48"/>
    </row>
    <row r="23" spans="1:6" x14ac:dyDescent="0.25">
      <c r="A23" s="17">
        <v>43238</v>
      </c>
      <c r="B23" s="18" t="s">
        <v>22</v>
      </c>
      <c r="C23" s="19" t="s">
        <v>23</v>
      </c>
      <c r="D23" s="47"/>
      <c r="E23" s="49">
        <v>100000</v>
      </c>
      <c r="F23" s="48"/>
    </row>
    <row r="24" spans="1:6" x14ac:dyDescent="0.25">
      <c r="A24" s="17">
        <v>43241</v>
      </c>
      <c r="B24" s="26" t="s">
        <v>16</v>
      </c>
      <c r="C24" s="19"/>
      <c r="D24" s="47">
        <v>349887.5</v>
      </c>
      <c r="E24" s="49">
        <v>0</v>
      </c>
      <c r="F24" s="48"/>
    </row>
    <row r="25" spans="1:6" x14ac:dyDescent="0.25">
      <c r="A25" s="17">
        <v>43245</v>
      </c>
      <c r="B25" s="18" t="s">
        <v>24</v>
      </c>
      <c r="C25" s="19"/>
      <c r="D25" s="30"/>
      <c r="E25" s="49">
        <v>30000</v>
      </c>
      <c r="F25" s="16"/>
    </row>
    <row r="26" spans="1:6" x14ac:dyDescent="0.25">
      <c r="A26" s="17">
        <v>43245</v>
      </c>
      <c r="B26" s="18" t="s">
        <v>24</v>
      </c>
      <c r="C26" s="19"/>
      <c r="D26" s="30"/>
      <c r="E26" s="49">
        <v>30000</v>
      </c>
      <c r="F26" s="16"/>
    </row>
    <row r="27" spans="1:6" x14ac:dyDescent="0.25">
      <c r="A27" s="17">
        <v>43248</v>
      </c>
      <c r="B27" s="26" t="s">
        <v>16</v>
      </c>
      <c r="C27" s="19"/>
      <c r="D27" s="47">
        <v>3400000</v>
      </c>
      <c r="E27" s="49">
        <v>0</v>
      </c>
      <c r="F27" s="48"/>
    </row>
    <row r="28" spans="1:6" x14ac:dyDescent="0.25">
      <c r="A28" s="17">
        <v>43249</v>
      </c>
      <c r="B28" s="18" t="s">
        <v>25</v>
      </c>
      <c r="C28" s="19" t="s">
        <v>26</v>
      </c>
      <c r="D28" s="47"/>
      <c r="E28" s="49">
        <v>376346.25</v>
      </c>
      <c r="F28" s="48"/>
    </row>
    <row r="29" spans="1:6" x14ac:dyDescent="0.25">
      <c r="A29" s="17">
        <v>43249</v>
      </c>
      <c r="B29" s="18" t="s">
        <v>27</v>
      </c>
      <c r="C29" s="19" t="s">
        <v>28</v>
      </c>
      <c r="D29" s="47"/>
      <c r="E29" s="49">
        <v>210574.69</v>
      </c>
      <c r="F29" s="48"/>
    </row>
    <row r="30" spans="1:6" x14ac:dyDescent="0.25">
      <c r="A30" s="17">
        <v>43249</v>
      </c>
      <c r="B30" s="18" t="s">
        <v>29</v>
      </c>
      <c r="C30" s="19" t="s">
        <v>30</v>
      </c>
      <c r="D30" s="47"/>
      <c r="E30" s="49">
        <v>210574.69</v>
      </c>
      <c r="F30" s="48"/>
    </row>
    <row r="31" spans="1:6" x14ac:dyDescent="0.25">
      <c r="A31" s="17">
        <v>43249</v>
      </c>
      <c r="B31" s="18" t="s">
        <v>31</v>
      </c>
      <c r="C31" s="19" t="s">
        <v>32</v>
      </c>
      <c r="D31" s="47"/>
      <c r="E31" s="49">
        <v>210574.69</v>
      </c>
      <c r="F31" s="48"/>
    </row>
    <row r="32" spans="1:6" x14ac:dyDescent="0.25">
      <c r="A32" s="17">
        <v>43250</v>
      </c>
      <c r="B32" s="18" t="s">
        <v>33</v>
      </c>
      <c r="C32" s="19" t="s">
        <v>34</v>
      </c>
      <c r="D32" s="30"/>
      <c r="E32" s="49">
        <v>632950.24</v>
      </c>
      <c r="F32" s="16"/>
    </row>
    <row r="33" spans="1:6" x14ac:dyDescent="0.25">
      <c r="A33" s="17">
        <v>43250</v>
      </c>
      <c r="B33" s="18" t="s">
        <v>24</v>
      </c>
      <c r="C33" s="19"/>
      <c r="D33" s="30"/>
      <c r="E33" s="49">
        <v>1000000</v>
      </c>
      <c r="F33" s="16"/>
    </row>
    <row r="34" spans="1:6" x14ac:dyDescent="0.25">
      <c r="A34" s="17">
        <v>43251</v>
      </c>
      <c r="B34" s="18" t="s">
        <v>35</v>
      </c>
      <c r="C34" s="19" t="s">
        <v>36</v>
      </c>
      <c r="D34" s="30"/>
      <c r="E34" s="49">
        <v>2416.5100000000002</v>
      </c>
      <c r="F34" s="16"/>
    </row>
    <row r="35" spans="1:6" x14ac:dyDescent="0.25">
      <c r="A35" s="37" t="s">
        <v>37</v>
      </c>
      <c r="B35" s="38"/>
      <c r="C35" s="39"/>
      <c r="D35" s="40">
        <v>3880277.5</v>
      </c>
      <c r="E35" s="22">
        <v>3363117.0699999994</v>
      </c>
      <c r="F35" s="41"/>
    </row>
    <row r="36" spans="1:6" x14ac:dyDescent="0.25">
      <c r="A36" s="62" t="s">
        <v>38</v>
      </c>
      <c r="B36" s="63"/>
      <c r="C36" s="12"/>
      <c r="D36" s="31"/>
      <c r="E36" s="4"/>
      <c r="F36" s="5">
        <v>5105628.5900000008</v>
      </c>
    </row>
    <row r="45" spans="1:6" ht="18" x14ac:dyDescent="0.25">
      <c r="A45" s="56" t="s">
        <v>0</v>
      </c>
      <c r="B45" s="56"/>
      <c r="C45" s="56"/>
      <c r="D45" s="56"/>
      <c r="E45" s="56"/>
      <c r="F45" s="56"/>
    </row>
    <row r="46" spans="1:6" x14ac:dyDescent="0.25">
      <c r="A46" s="6"/>
      <c r="B46" s="6"/>
      <c r="C46" s="6"/>
      <c r="D46" s="27"/>
      <c r="E46" s="7"/>
      <c r="F46" s="7"/>
    </row>
    <row r="47" spans="1:6" x14ac:dyDescent="0.25">
      <c r="A47" s="59" t="s">
        <v>1</v>
      </c>
      <c r="B47" s="59"/>
      <c r="C47" s="59"/>
      <c r="D47" s="59"/>
      <c r="E47" s="59"/>
      <c r="F47" s="59"/>
    </row>
    <row r="48" spans="1:6" x14ac:dyDescent="0.25">
      <c r="A48" s="58" t="s">
        <v>2</v>
      </c>
      <c r="B48" s="58"/>
      <c r="C48" s="58"/>
      <c r="D48" s="58"/>
      <c r="E48" s="58"/>
      <c r="F48" s="58"/>
    </row>
    <row r="49" spans="1:6" x14ac:dyDescent="0.25">
      <c r="A49" s="6"/>
      <c r="B49" s="6"/>
      <c r="C49" s="6"/>
      <c r="D49" s="27"/>
      <c r="E49" s="7"/>
      <c r="F49" s="7"/>
    </row>
    <row r="50" spans="1:6" x14ac:dyDescent="0.25">
      <c r="A50" s="59" t="s">
        <v>39</v>
      </c>
      <c r="B50" s="59"/>
      <c r="C50" s="59"/>
      <c r="D50" s="59"/>
      <c r="E50" s="59"/>
      <c r="F50" s="59"/>
    </row>
    <row r="51" spans="1:6" x14ac:dyDescent="0.25">
      <c r="A51" s="59" t="s">
        <v>4</v>
      </c>
      <c r="B51" s="59"/>
      <c r="C51" s="59"/>
      <c r="D51" s="59"/>
      <c r="E51" s="59"/>
      <c r="F51" s="59"/>
    </row>
    <row r="53" spans="1:6" x14ac:dyDescent="0.25">
      <c r="A53" s="2" t="s">
        <v>5</v>
      </c>
      <c r="B53" s="2" t="s">
        <v>6</v>
      </c>
      <c r="C53" s="2" t="s">
        <v>7</v>
      </c>
      <c r="D53" s="28" t="s">
        <v>8</v>
      </c>
      <c r="E53" s="3" t="s">
        <v>9</v>
      </c>
      <c r="F53" s="10" t="s">
        <v>10</v>
      </c>
    </row>
    <row r="54" spans="1:6" x14ac:dyDescent="0.25">
      <c r="A54" s="23">
        <v>43220</v>
      </c>
      <c r="B54" s="24" t="s">
        <v>11</v>
      </c>
      <c r="C54" s="25"/>
      <c r="D54" s="29"/>
      <c r="E54" s="21"/>
      <c r="F54" s="32">
        <v>8905346.3200000003</v>
      </c>
    </row>
    <row r="55" spans="1:6" x14ac:dyDescent="0.25">
      <c r="A55" s="17">
        <v>43223</v>
      </c>
      <c r="B55" s="18" t="s">
        <v>40</v>
      </c>
      <c r="C55" s="19" t="s">
        <v>41</v>
      </c>
      <c r="D55" s="20"/>
      <c r="E55" s="49">
        <v>33284</v>
      </c>
      <c r="F55" s="14"/>
    </row>
    <row r="56" spans="1:6" x14ac:dyDescent="0.25">
      <c r="A56" s="17">
        <v>43223</v>
      </c>
      <c r="B56" s="18" t="s">
        <v>42</v>
      </c>
      <c r="C56" s="19" t="s">
        <v>43</v>
      </c>
      <c r="D56" s="20"/>
      <c r="E56" s="49">
        <v>18500</v>
      </c>
      <c r="F56" s="14"/>
    </row>
    <row r="57" spans="1:6" x14ac:dyDescent="0.25">
      <c r="A57" s="17">
        <v>43223</v>
      </c>
      <c r="B57" s="18" t="s">
        <v>44</v>
      </c>
      <c r="C57" s="19" t="s">
        <v>45</v>
      </c>
      <c r="D57" s="20"/>
      <c r="E57" s="49">
        <v>1500</v>
      </c>
      <c r="F57" s="14"/>
    </row>
    <row r="58" spans="1:6" x14ac:dyDescent="0.25">
      <c r="A58" s="17">
        <v>43223</v>
      </c>
      <c r="B58" s="18" t="s">
        <v>46</v>
      </c>
      <c r="C58" s="19" t="s">
        <v>47</v>
      </c>
      <c r="D58" s="20"/>
      <c r="E58" s="49">
        <v>3000</v>
      </c>
      <c r="F58" s="14"/>
    </row>
    <row r="59" spans="1:6" x14ac:dyDescent="0.25">
      <c r="A59" s="17">
        <v>43223</v>
      </c>
      <c r="B59" s="18" t="s">
        <v>17</v>
      </c>
      <c r="C59" s="19" t="s">
        <v>48</v>
      </c>
      <c r="D59" s="20"/>
      <c r="E59" s="49">
        <v>2700</v>
      </c>
      <c r="F59" s="14"/>
    </row>
    <row r="60" spans="1:6" x14ac:dyDescent="0.25">
      <c r="A60" s="17">
        <v>43223</v>
      </c>
      <c r="B60" s="18" t="s">
        <v>49</v>
      </c>
      <c r="C60" s="19" t="s">
        <v>50</v>
      </c>
      <c r="D60" s="20"/>
      <c r="E60" s="49">
        <v>13338</v>
      </c>
      <c r="F60" s="14"/>
    </row>
    <row r="61" spans="1:6" x14ac:dyDescent="0.25">
      <c r="A61" s="17">
        <v>43223</v>
      </c>
      <c r="B61" s="18" t="s">
        <v>51</v>
      </c>
      <c r="C61" s="19" t="s">
        <v>52</v>
      </c>
      <c r="D61" s="20"/>
      <c r="E61" s="49">
        <v>2800</v>
      </c>
      <c r="F61" s="14"/>
    </row>
    <row r="62" spans="1:6" x14ac:dyDescent="0.25">
      <c r="A62" s="17">
        <v>43223</v>
      </c>
      <c r="B62" s="18" t="s">
        <v>53</v>
      </c>
      <c r="C62" s="19" t="s">
        <v>54</v>
      </c>
      <c r="D62" s="13"/>
      <c r="E62" s="49">
        <v>3150</v>
      </c>
      <c r="F62" s="14"/>
    </row>
    <row r="63" spans="1:6" x14ac:dyDescent="0.25">
      <c r="A63" s="17">
        <v>43223</v>
      </c>
      <c r="B63" s="18" t="s">
        <v>55</v>
      </c>
      <c r="C63" s="19" t="s">
        <v>56</v>
      </c>
      <c r="D63" s="13"/>
      <c r="E63" s="49">
        <v>2100</v>
      </c>
      <c r="F63" s="14"/>
    </row>
    <row r="64" spans="1:6" x14ac:dyDescent="0.25">
      <c r="A64" s="17">
        <v>43223</v>
      </c>
      <c r="B64" s="18" t="s">
        <v>57</v>
      </c>
      <c r="C64" s="19" t="s">
        <v>58</v>
      </c>
      <c r="D64" s="13"/>
      <c r="E64" s="49">
        <v>0</v>
      </c>
      <c r="F64" s="14"/>
    </row>
    <row r="65" spans="1:6" x14ac:dyDescent="0.25">
      <c r="A65" s="17">
        <v>43223</v>
      </c>
      <c r="B65" s="18" t="s">
        <v>59</v>
      </c>
      <c r="C65" s="19" t="s">
        <v>60</v>
      </c>
      <c r="D65" s="20"/>
      <c r="E65" s="49">
        <v>0</v>
      </c>
      <c r="F65" s="14"/>
    </row>
    <row r="66" spans="1:6" x14ac:dyDescent="0.25">
      <c r="A66" s="17">
        <v>43223</v>
      </c>
      <c r="B66" s="18" t="s">
        <v>61</v>
      </c>
      <c r="C66" s="19" t="s">
        <v>62</v>
      </c>
      <c r="D66" s="20"/>
      <c r="E66" s="49">
        <v>1600</v>
      </c>
      <c r="F66" s="14"/>
    </row>
    <row r="67" spans="1:6" x14ac:dyDescent="0.25">
      <c r="A67" s="17">
        <v>43223</v>
      </c>
      <c r="B67" s="18" t="s">
        <v>63</v>
      </c>
      <c r="C67" s="19" t="s">
        <v>64</v>
      </c>
      <c r="D67" s="20"/>
      <c r="E67" s="49">
        <v>2100</v>
      </c>
      <c r="F67" s="14"/>
    </row>
    <row r="68" spans="1:6" x14ac:dyDescent="0.25">
      <c r="A68" s="17">
        <v>43223</v>
      </c>
      <c r="B68" s="18" t="s">
        <v>65</v>
      </c>
      <c r="C68" s="19" t="s">
        <v>66</v>
      </c>
      <c r="D68" s="20"/>
      <c r="E68" s="49">
        <v>1500</v>
      </c>
      <c r="F68" s="14"/>
    </row>
    <row r="69" spans="1:6" x14ac:dyDescent="0.25">
      <c r="A69" s="17">
        <v>43223</v>
      </c>
      <c r="B69" s="18" t="s">
        <v>67</v>
      </c>
      <c r="C69" s="19" t="s">
        <v>68</v>
      </c>
      <c r="D69" s="20"/>
      <c r="E69" s="49">
        <v>5600</v>
      </c>
      <c r="F69" s="14"/>
    </row>
    <row r="70" spans="1:6" x14ac:dyDescent="0.25">
      <c r="A70" s="17">
        <v>43223</v>
      </c>
      <c r="B70" s="18" t="s">
        <v>69</v>
      </c>
      <c r="C70" s="19" t="s">
        <v>70</v>
      </c>
      <c r="D70" s="20"/>
      <c r="E70" s="49">
        <v>5600</v>
      </c>
      <c r="F70" s="14"/>
    </row>
    <row r="71" spans="1:6" x14ac:dyDescent="0.25">
      <c r="A71" s="17">
        <v>43223</v>
      </c>
      <c r="B71" s="18" t="s">
        <v>71</v>
      </c>
      <c r="C71" s="19" t="s">
        <v>72</v>
      </c>
      <c r="D71" s="20"/>
      <c r="E71" s="49">
        <v>2100</v>
      </c>
      <c r="F71" s="14"/>
    </row>
    <row r="72" spans="1:6" x14ac:dyDescent="0.25">
      <c r="A72" s="17">
        <v>43223</v>
      </c>
      <c r="B72" s="18" t="s">
        <v>73</v>
      </c>
      <c r="C72" s="19" t="s">
        <v>74</v>
      </c>
      <c r="D72" s="20"/>
      <c r="E72" s="49">
        <v>1500</v>
      </c>
      <c r="F72" s="14"/>
    </row>
    <row r="73" spans="1:6" x14ac:dyDescent="0.25">
      <c r="A73" s="17">
        <v>43223</v>
      </c>
      <c r="B73" s="18" t="s">
        <v>75</v>
      </c>
      <c r="C73" s="19" t="s">
        <v>76</v>
      </c>
      <c r="D73" s="20"/>
      <c r="E73" s="49">
        <v>2700</v>
      </c>
      <c r="F73" s="14"/>
    </row>
    <row r="74" spans="1:6" x14ac:dyDescent="0.25">
      <c r="A74" s="17">
        <v>43223</v>
      </c>
      <c r="B74" s="18" t="s">
        <v>77</v>
      </c>
      <c r="C74" s="19" t="s">
        <v>78</v>
      </c>
      <c r="D74" s="20"/>
      <c r="E74" s="49">
        <v>1800</v>
      </c>
      <c r="F74" s="14"/>
    </row>
    <row r="75" spans="1:6" x14ac:dyDescent="0.25">
      <c r="A75" s="17">
        <v>43223</v>
      </c>
      <c r="B75" s="18" t="s">
        <v>79</v>
      </c>
      <c r="C75" s="19" t="s">
        <v>80</v>
      </c>
      <c r="D75" s="20"/>
      <c r="E75" s="49">
        <v>1800</v>
      </c>
      <c r="F75" s="14"/>
    </row>
    <row r="76" spans="1:6" x14ac:dyDescent="0.25">
      <c r="A76" s="17">
        <v>43223</v>
      </c>
      <c r="B76" s="18" t="s">
        <v>81</v>
      </c>
      <c r="C76" s="19" t="s">
        <v>82</v>
      </c>
      <c r="D76" s="20"/>
      <c r="E76" s="49">
        <v>2700</v>
      </c>
      <c r="F76" s="14"/>
    </row>
    <row r="77" spans="1:6" x14ac:dyDescent="0.25">
      <c r="A77" s="17">
        <v>43223</v>
      </c>
      <c r="B77" s="18" t="s">
        <v>83</v>
      </c>
      <c r="C77" s="19" t="s">
        <v>84</v>
      </c>
      <c r="D77" s="20"/>
      <c r="E77" s="49">
        <v>2100</v>
      </c>
      <c r="F77" s="14"/>
    </row>
    <row r="78" spans="1:6" x14ac:dyDescent="0.25">
      <c r="A78" s="17">
        <v>43223</v>
      </c>
      <c r="B78" s="18" t="s">
        <v>85</v>
      </c>
      <c r="C78" s="19" t="s">
        <v>86</v>
      </c>
      <c r="D78" s="20"/>
      <c r="E78" s="49">
        <v>2100</v>
      </c>
      <c r="F78" s="14"/>
    </row>
    <row r="79" spans="1:6" x14ac:dyDescent="0.25">
      <c r="A79" s="17">
        <v>43223</v>
      </c>
      <c r="B79" s="18" t="s">
        <v>81</v>
      </c>
      <c r="C79" s="19" t="s">
        <v>87</v>
      </c>
      <c r="D79" s="20"/>
      <c r="E79" s="49">
        <v>2700</v>
      </c>
      <c r="F79" s="14"/>
    </row>
    <row r="80" spans="1:6" x14ac:dyDescent="0.25">
      <c r="A80" s="17">
        <v>43223</v>
      </c>
      <c r="B80" s="18" t="s">
        <v>88</v>
      </c>
      <c r="C80" s="19" t="s">
        <v>89</v>
      </c>
      <c r="D80" s="20"/>
      <c r="E80" s="49">
        <v>1400</v>
      </c>
      <c r="F80" s="14"/>
    </row>
    <row r="81" spans="1:6" x14ac:dyDescent="0.25">
      <c r="A81" s="17">
        <v>43223</v>
      </c>
      <c r="B81" s="18" t="s">
        <v>90</v>
      </c>
      <c r="C81" s="19" t="s">
        <v>91</v>
      </c>
      <c r="D81" s="20"/>
      <c r="E81" s="49">
        <v>5600</v>
      </c>
      <c r="F81" s="14"/>
    </row>
    <row r="82" spans="1:6" x14ac:dyDescent="0.25">
      <c r="A82" s="17">
        <v>43223</v>
      </c>
      <c r="B82" s="18" t="s">
        <v>92</v>
      </c>
      <c r="C82" s="19" t="s">
        <v>93</v>
      </c>
      <c r="D82" s="20"/>
      <c r="E82" s="49">
        <v>1500</v>
      </c>
      <c r="F82" s="14"/>
    </row>
    <row r="83" spans="1:6" x14ac:dyDescent="0.25">
      <c r="A83" s="17">
        <v>43223</v>
      </c>
      <c r="B83" s="18" t="s">
        <v>94</v>
      </c>
      <c r="C83" s="19" t="s">
        <v>95</v>
      </c>
      <c r="D83" s="20"/>
      <c r="E83" s="49">
        <v>16500</v>
      </c>
      <c r="F83" s="14"/>
    </row>
    <row r="84" spans="1:6" x14ac:dyDescent="0.25">
      <c r="A84" s="17">
        <v>43223</v>
      </c>
      <c r="B84" s="18" t="s">
        <v>96</v>
      </c>
      <c r="C84" s="19" t="s">
        <v>97</v>
      </c>
      <c r="D84" s="20"/>
      <c r="E84" s="49">
        <v>3718.85</v>
      </c>
      <c r="F84" s="14"/>
    </row>
    <row r="85" spans="1:6" x14ac:dyDescent="0.25">
      <c r="A85" s="17">
        <v>43223</v>
      </c>
      <c r="B85" s="18" t="s">
        <v>98</v>
      </c>
      <c r="C85" s="19" t="s">
        <v>99</v>
      </c>
      <c r="D85" s="20"/>
      <c r="E85" s="49">
        <v>6063.68</v>
      </c>
      <c r="F85" s="14"/>
    </row>
    <row r="86" spans="1:6" x14ac:dyDescent="0.25">
      <c r="A86" s="17">
        <v>43223</v>
      </c>
      <c r="B86" s="18" t="s">
        <v>100</v>
      </c>
      <c r="C86" s="19" t="s">
        <v>101</v>
      </c>
      <c r="D86" s="20"/>
      <c r="E86" s="49">
        <v>736.91</v>
      </c>
      <c r="F86" s="14"/>
    </row>
    <row r="87" spans="1:6" x14ac:dyDescent="0.25">
      <c r="A87" s="17">
        <v>43223</v>
      </c>
      <c r="B87" s="18" t="s">
        <v>102</v>
      </c>
      <c r="C87" s="19" t="s">
        <v>103</v>
      </c>
      <c r="D87" s="20"/>
      <c r="E87" s="49">
        <v>2905.43</v>
      </c>
      <c r="F87" s="14"/>
    </row>
    <row r="88" spans="1:6" x14ac:dyDescent="0.25">
      <c r="A88" s="17">
        <v>43223</v>
      </c>
      <c r="B88" s="18" t="s">
        <v>104</v>
      </c>
      <c r="C88" s="19" t="s">
        <v>105</v>
      </c>
      <c r="D88" s="20"/>
      <c r="E88" s="49">
        <v>5100</v>
      </c>
      <c r="F88" s="14"/>
    </row>
    <row r="89" spans="1:6" x14ac:dyDescent="0.25">
      <c r="A89" s="17">
        <v>43223</v>
      </c>
      <c r="B89" s="18" t="s">
        <v>106</v>
      </c>
      <c r="C89" s="19" t="s">
        <v>107</v>
      </c>
      <c r="D89" s="20"/>
      <c r="E89" s="49">
        <v>0</v>
      </c>
      <c r="F89" s="14"/>
    </row>
    <row r="90" spans="1:6" x14ac:dyDescent="0.25">
      <c r="A90" s="17">
        <v>43223</v>
      </c>
      <c r="B90" s="18" t="s">
        <v>106</v>
      </c>
      <c r="C90" s="19" t="s">
        <v>108</v>
      </c>
      <c r="D90" s="20"/>
      <c r="E90" s="49">
        <v>1574.76</v>
      </c>
      <c r="F90" s="14"/>
    </row>
    <row r="91" spans="1:6" x14ac:dyDescent="0.25">
      <c r="A91" s="17">
        <v>43223</v>
      </c>
      <c r="B91" s="18" t="s">
        <v>109</v>
      </c>
      <c r="C91" s="19" t="s">
        <v>110</v>
      </c>
      <c r="D91" s="20"/>
      <c r="E91" s="49">
        <v>4080.01</v>
      </c>
      <c r="F91" s="14"/>
    </row>
    <row r="92" spans="1:6" x14ac:dyDescent="0.25">
      <c r="A92" s="17">
        <v>43223</v>
      </c>
      <c r="B92" s="18" t="s">
        <v>111</v>
      </c>
      <c r="C92" s="19" t="s">
        <v>112</v>
      </c>
      <c r="D92" s="20"/>
      <c r="E92" s="49">
        <v>1438.05</v>
      </c>
      <c r="F92" s="14"/>
    </row>
    <row r="93" spans="1:6" x14ac:dyDescent="0.25">
      <c r="A93" s="17">
        <v>43223</v>
      </c>
      <c r="B93" s="18" t="s">
        <v>113</v>
      </c>
      <c r="C93" s="19" t="s">
        <v>114</v>
      </c>
      <c r="D93" s="20"/>
      <c r="E93" s="49">
        <v>1845.58</v>
      </c>
      <c r="F93" s="14"/>
    </row>
    <row r="94" spans="1:6" x14ac:dyDescent="0.25">
      <c r="A94" s="17">
        <v>43223</v>
      </c>
      <c r="B94" s="18" t="s">
        <v>115</v>
      </c>
      <c r="C94" s="19" t="s">
        <v>116</v>
      </c>
      <c r="D94" s="20"/>
      <c r="E94" s="49">
        <v>3000</v>
      </c>
      <c r="F94" s="14"/>
    </row>
    <row r="95" spans="1:6" x14ac:dyDescent="0.25">
      <c r="A95" s="17">
        <v>43227</v>
      </c>
      <c r="B95" s="18" t="s">
        <v>117</v>
      </c>
      <c r="C95" s="19" t="s">
        <v>118</v>
      </c>
      <c r="D95" s="20"/>
      <c r="E95" s="49">
        <v>6750</v>
      </c>
      <c r="F95" s="14"/>
    </row>
    <row r="96" spans="1:6" x14ac:dyDescent="0.25">
      <c r="A96" s="17">
        <v>43227</v>
      </c>
      <c r="B96" s="18" t="s">
        <v>119</v>
      </c>
      <c r="C96" s="19" t="s">
        <v>120</v>
      </c>
      <c r="D96" s="20"/>
      <c r="E96" s="49">
        <v>22950</v>
      </c>
      <c r="F96" s="14"/>
    </row>
    <row r="97" spans="1:6" x14ac:dyDescent="0.25">
      <c r="A97" s="17">
        <v>43227</v>
      </c>
      <c r="B97" s="18" t="s">
        <v>121</v>
      </c>
      <c r="C97" s="19" t="s">
        <v>122</v>
      </c>
      <c r="D97" s="20"/>
      <c r="E97" s="49">
        <v>13500</v>
      </c>
      <c r="F97" s="14"/>
    </row>
    <row r="98" spans="1:6" x14ac:dyDescent="0.25">
      <c r="A98" s="17">
        <v>43227</v>
      </c>
      <c r="B98" s="18" t="s">
        <v>123</v>
      </c>
      <c r="C98" s="19" t="s">
        <v>124</v>
      </c>
      <c r="D98" s="20"/>
      <c r="E98" s="49">
        <v>22500</v>
      </c>
      <c r="F98" s="14"/>
    </row>
    <row r="99" spans="1:6" x14ac:dyDescent="0.25">
      <c r="A99" s="17">
        <v>43227</v>
      </c>
      <c r="B99" s="18" t="s">
        <v>125</v>
      </c>
      <c r="C99" s="19" t="s">
        <v>126</v>
      </c>
      <c r="D99" s="20"/>
      <c r="E99" s="49">
        <v>22500</v>
      </c>
      <c r="F99" s="14"/>
    </row>
    <row r="100" spans="1:6" x14ac:dyDescent="0.25">
      <c r="A100" s="17">
        <v>43227</v>
      </c>
      <c r="B100" s="18" t="s">
        <v>127</v>
      </c>
      <c r="C100" s="19" t="s">
        <v>128</v>
      </c>
      <c r="D100" s="20"/>
      <c r="E100" s="49">
        <v>27000</v>
      </c>
      <c r="F100" s="14"/>
    </row>
    <row r="101" spans="1:6" x14ac:dyDescent="0.25">
      <c r="A101" s="17">
        <v>43227</v>
      </c>
      <c r="B101" s="18" t="s">
        <v>129</v>
      </c>
      <c r="C101" s="19" t="s">
        <v>130</v>
      </c>
      <c r="D101" s="20"/>
      <c r="E101" s="49">
        <v>22500</v>
      </c>
      <c r="F101" s="14"/>
    </row>
    <row r="102" spans="1:6" x14ac:dyDescent="0.25">
      <c r="A102" s="17">
        <v>43227</v>
      </c>
      <c r="B102" s="18" t="s">
        <v>131</v>
      </c>
      <c r="C102" s="19" t="s">
        <v>132</v>
      </c>
      <c r="D102" s="20"/>
      <c r="E102" s="49">
        <v>1500</v>
      </c>
      <c r="F102" s="14"/>
    </row>
    <row r="103" spans="1:6" x14ac:dyDescent="0.25">
      <c r="A103" s="17">
        <v>43227</v>
      </c>
      <c r="B103" s="18" t="s">
        <v>57</v>
      </c>
      <c r="C103" s="19" t="s">
        <v>133</v>
      </c>
      <c r="D103" s="20"/>
      <c r="E103" s="49">
        <v>3250</v>
      </c>
      <c r="F103" s="14"/>
    </row>
    <row r="104" spans="1:6" x14ac:dyDescent="0.25">
      <c r="A104" s="17">
        <v>43227</v>
      </c>
      <c r="B104" s="18" t="s">
        <v>59</v>
      </c>
      <c r="C104" s="19" t="s">
        <v>134</v>
      </c>
      <c r="D104" s="13"/>
      <c r="E104" s="49">
        <v>7800</v>
      </c>
      <c r="F104" s="14"/>
    </row>
    <row r="105" spans="1:6" x14ac:dyDescent="0.25">
      <c r="A105" s="17">
        <v>43227</v>
      </c>
      <c r="B105" s="18" t="s">
        <v>57</v>
      </c>
      <c r="C105" s="19" t="s">
        <v>135</v>
      </c>
      <c r="D105" s="13"/>
      <c r="E105" s="49">
        <v>3000</v>
      </c>
      <c r="F105" s="14"/>
    </row>
    <row r="106" spans="1:6" x14ac:dyDescent="0.25">
      <c r="A106" s="17">
        <v>43227</v>
      </c>
      <c r="B106" s="18" t="s">
        <v>59</v>
      </c>
      <c r="C106" s="19" t="s">
        <v>136</v>
      </c>
      <c r="D106" s="13"/>
      <c r="E106" s="49">
        <v>7200</v>
      </c>
      <c r="F106" s="14"/>
    </row>
    <row r="107" spans="1:6" x14ac:dyDescent="0.25">
      <c r="A107" s="17">
        <v>43227</v>
      </c>
      <c r="B107" s="18" t="s">
        <v>137</v>
      </c>
      <c r="C107" s="19" t="s">
        <v>138</v>
      </c>
      <c r="D107" s="20"/>
      <c r="E107" s="49">
        <v>83950</v>
      </c>
      <c r="F107" s="14"/>
    </row>
    <row r="108" spans="1:6" x14ac:dyDescent="0.25">
      <c r="A108" s="17">
        <v>43227</v>
      </c>
      <c r="B108" s="18" t="s">
        <v>139</v>
      </c>
      <c r="C108" s="19" t="s">
        <v>140</v>
      </c>
      <c r="D108" s="20"/>
      <c r="E108" s="49">
        <v>10950</v>
      </c>
      <c r="F108" s="14"/>
    </row>
    <row r="109" spans="1:6" x14ac:dyDescent="0.25">
      <c r="A109" s="17">
        <v>43227</v>
      </c>
      <c r="B109" s="18" t="s">
        <v>141</v>
      </c>
      <c r="C109" s="19" t="s">
        <v>142</v>
      </c>
      <c r="D109" s="20"/>
      <c r="E109" s="49">
        <v>18250</v>
      </c>
      <c r="F109" s="14"/>
    </row>
    <row r="110" spans="1:6" x14ac:dyDescent="0.25">
      <c r="A110" s="17">
        <v>43228</v>
      </c>
      <c r="B110" s="18" t="s">
        <v>143</v>
      </c>
      <c r="C110" s="19" t="s">
        <v>144</v>
      </c>
      <c r="D110" s="20"/>
      <c r="E110" s="49">
        <v>11268.17</v>
      </c>
      <c r="F110" s="14"/>
    </row>
    <row r="111" spans="1:6" x14ac:dyDescent="0.25">
      <c r="A111" s="17">
        <v>43228</v>
      </c>
      <c r="B111" s="18" t="s">
        <v>83</v>
      </c>
      <c r="C111" s="19" t="s">
        <v>145</v>
      </c>
      <c r="D111" s="20"/>
      <c r="E111" s="49">
        <v>15124.74</v>
      </c>
      <c r="F111" s="14"/>
    </row>
    <row r="112" spans="1:6" x14ac:dyDescent="0.25">
      <c r="A112" s="17">
        <v>43228</v>
      </c>
      <c r="B112" s="18" t="s">
        <v>146</v>
      </c>
      <c r="C112" s="19" t="s">
        <v>147</v>
      </c>
      <c r="D112" s="20"/>
      <c r="E112" s="49">
        <v>18022.099999999999</v>
      </c>
      <c r="F112" s="14"/>
    </row>
    <row r="113" spans="1:6" x14ac:dyDescent="0.25">
      <c r="A113" s="17">
        <v>43228</v>
      </c>
      <c r="B113" s="18" t="s">
        <v>148</v>
      </c>
      <c r="C113" s="19" t="s">
        <v>149</v>
      </c>
      <c r="D113" s="20"/>
      <c r="E113" s="49">
        <v>6384.95</v>
      </c>
      <c r="F113" s="14"/>
    </row>
    <row r="114" spans="1:6" x14ac:dyDescent="0.25">
      <c r="A114" s="17">
        <v>43228</v>
      </c>
      <c r="B114" s="18" t="s">
        <v>150</v>
      </c>
      <c r="C114" s="19" t="s">
        <v>151</v>
      </c>
      <c r="D114" s="20"/>
      <c r="E114" s="49">
        <v>10497.45</v>
      </c>
      <c r="F114" s="14"/>
    </row>
    <row r="115" spans="1:6" x14ac:dyDescent="0.25">
      <c r="A115" s="17">
        <v>43230</v>
      </c>
      <c r="B115" s="18" t="s">
        <v>40</v>
      </c>
      <c r="C115" s="19" t="s">
        <v>152</v>
      </c>
      <c r="D115" s="20"/>
      <c r="E115" s="49">
        <v>68094.399999999994</v>
      </c>
      <c r="F115" s="14"/>
    </row>
    <row r="116" spans="1:6" x14ac:dyDescent="0.25">
      <c r="A116" s="17">
        <v>43230</v>
      </c>
      <c r="B116" s="18" t="s">
        <v>153</v>
      </c>
      <c r="C116" s="19" t="s">
        <v>154</v>
      </c>
      <c r="D116" s="20"/>
      <c r="E116" s="49">
        <v>78137.33</v>
      </c>
      <c r="F116" s="14"/>
    </row>
    <row r="117" spans="1:6" x14ac:dyDescent="0.25">
      <c r="A117" s="17">
        <v>43235</v>
      </c>
      <c r="B117" s="18" t="s">
        <v>155</v>
      </c>
      <c r="C117" s="19" t="s">
        <v>156</v>
      </c>
      <c r="D117" s="20"/>
      <c r="E117" s="49">
        <v>10701.47</v>
      </c>
      <c r="F117" s="14"/>
    </row>
    <row r="118" spans="1:6" x14ac:dyDescent="0.25">
      <c r="A118" s="17">
        <v>43235</v>
      </c>
      <c r="B118" s="18" t="s">
        <v>157</v>
      </c>
      <c r="C118" s="19" t="s">
        <v>158</v>
      </c>
      <c r="D118" s="20"/>
      <c r="E118" s="49">
        <v>9995.06</v>
      </c>
      <c r="F118" s="14"/>
    </row>
    <row r="119" spans="1:6" x14ac:dyDescent="0.25">
      <c r="A119" s="17">
        <v>43235</v>
      </c>
      <c r="B119" s="18" t="s">
        <v>14</v>
      </c>
      <c r="C119" s="19" t="s">
        <v>159</v>
      </c>
      <c r="D119" s="20"/>
      <c r="E119" s="49">
        <v>19739.04</v>
      </c>
      <c r="F119" s="14"/>
    </row>
    <row r="120" spans="1:6" x14ac:dyDescent="0.25">
      <c r="A120" s="17">
        <v>43235</v>
      </c>
      <c r="B120" s="18" t="s">
        <v>160</v>
      </c>
      <c r="C120" s="19" t="s">
        <v>161</v>
      </c>
      <c r="D120" s="20"/>
      <c r="E120" s="49">
        <v>0</v>
      </c>
      <c r="F120" s="14"/>
    </row>
    <row r="121" spans="1:6" x14ac:dyDescent="0.25">
      <c r="A121" s="17">
        <v>43235</v>
      </c>
      <c r="B121" s="18" t="s">
        <v>160</v>
      </c>
      <c r="C121" s="19" t="s">
        <v>162</v>
      </c>
      <c r="D121" s="20"/>
      <c r="E121" s="49">
        <v>5600</v>
      </c>
      <c r="F121" s="14"/>
    </row>
    <row r="122" spans="1:6" x14ac:dyDescent="0.25">
      <c r="A122" s="17">
        <v>43235</v>
      </c>
      <c r="B122" s="18" t="s">
        <v>92</v>
      </c>
      <c r="C122" s="19" t="s">
        <v>163</v>
      </c>
      <c r="D122" s="20"/>
      <c r="E122" s="49">
        <v>4000</v>
      </c>
      <c r="F122" s="14"/>
    </row>
    <row r="123" spans="1:6" x14ac:dyDescent="0.25">
      <c r="A123" s="17">
        <v>43235</v>
      </c>
      <c r="B123" s="18" t="s">
        <v>164</v>
      </c>
      <c r="C123" s="19" t="s">
        <v>165</v>
      </c>
      <c r="D123" s="20"/>
      <c r="E123" s="49">
        <v>1500</v>
      </c>
      <c r="F123" s="14"/>
    </row>
    <row r="124" spans="1:6" x14ac:dyDescent="0.25">
      <c r="A124" s="17">
        <v>43235</v>
      </c>
      <c r="B124" s="18" t="s">
        <v>166</v>
      </c>
      <c r="C124" s="19" t="s">
        <v>167</v>
      </c>
      <c r="D124" s="20"/>
      <c r="E124" s="49">
        <v>0</v>
      </c>
      <c r="F124" s="14"/>
    </row>
    <row r="125" spans="1:6" x14ac:dyDescent="0.25">
      <c r="A125" s="17">
        <v>43235</v>
      </c>
      <c r="B125" s="18" t="s">
        <v>168</v>
      </c>
      <c r="C125" s="19" t="s">
        <v>169</v>
      </c>
      <c r="D125" s="20"/>
      <c r="E125" s="49">
        <v>2100</v>
      </c>
      <c r="F125" s="14"/>
    </row>
    <row r="126" spans="1:6" x14ac:dyDescent="0.25">
      <c r="A126" s="17">
        <v>43235</v>
      </c>
      <c r="B126" s="18" t="s">
        <v>92</v>
      </c>
      <c r="C126" s="19" t="s">
        <v>170</v>
      </c>
      <c r="D126" s="20"/>
      <c r="E126" s="49">
        <v>4000</v>
      </c>
      <c r="F126" s="14"/>
    </row>
    <row r="127" spans="1:6" x14ac:dyDescent="0.25">
      <c r="A127" s="17">
        <v>43235</v>
      </c>
      <c r="B127" s="18" t="s">
        <v>171</v>
      </c>
      <c r="C127" s="19" t="s">
        <v>172</v>
      </c>
      <c r="D127" s="20"/>
      <c r="E127" s="49">
        <v>7200</v>
      </c>
      <c r="F127" s="14"/>
    </row>
    <row r="128" spans="1:6" x14ac:dyDescent="0.25">
      <c r="A128" s="17">
        <v>43235</v>
      </c>
      <c r="B128" s="18" t="s">
        <v>173</v>
      </c>
      <c r="C128" s="19" t="s">
        <v>174</v>
      </c>
      <c r="D128" s="20"/>
      <c r="E128" s="49">
        <v>7500</v>
      </c>
      <c r="F128" s="14"/>
    </row>
    <row r="129" spans="1:6" x14ac:dyDescent="0.25">
      <c r="A129" s="17">
        <v>43235</v>
      </c>
      <c r="B129" s="18" t="s">
        <v>173</v>
      </c>
      <c r="C129" s="19" t="s">
        <v>175</v>
      </c>
      <c r="D129" s="20"/>
      <c r="E129" s="49">
        <v>1687.24</v>
      </c>
      <c r="F129" s="14"/>
    </row>
    <row r="130" spans="1:6" x14ac:dyDescent="0.25">
      <c r="A130" s="17">
        <v>43235</v>
      </c>
      <c r="B130" s="18" t="s">
        <v>176</v>
      </c>
      <c r="C130" s="19" t="s">
        <v>177</v>
      </c>
      <c r="D130" s="20"/>
      <c r="E130" s="49">
        <v>8400</v>
      </c>
      <c r="F130" s="14"/>
    </row>
    <row r="131" spans="1:6" x14ac:dyDescent="0.25">
      <c r="A131" s="17">
        <v>43235</v>
      </c>
      <c r="B131" s="18" t="s">
        <v>178</v>
      </c>
      <c r="C131" s="19" t="s">
        <v>179</v>
      </c>
      <c r="D131" s="20"/>
      <c r="E131" s="49">
        <v>7500</v>
      </c>
      <c r="F131" s="14"/>
    </row>
    <row r="132" spans="1:6" x14ac:dyDescent="0.25">
      <c r="A132" s="17">
        <v>43235</v>
      </c>
      <c r="B132" s="18" t="s">
        <v>180</v>
      </c>
      <c r="C132" s="19" t="s">
        <v>181</v>
      </c>
      <c r="D132" s="20"/>
      <c r="E132" s="49">
        <v>6600</v>
      </c>
      <c r="F132" s="14"/>
    </row>
    <row r="133" spans="1:6" x14ac:dyDescent="0.25">
      <c r="A133" s="17">
        <v>43235</v>
      </c>
      <c r="B133" s="18" t="s">
        <v>182</v>
      </c>
      <c r="C133" s="19" t="s">
        <v>183</v>
      </c>
      <c r="D133" s="20"/>
      <c r="E133" s="49">
        <v>4657.9399999999996</v>
      </c>
      <c r="F133" s="14"/>
    </row>
    <row r="134" spans="1:6" x14ac:dyDescent="0.25">
      <c r="A134" s="17">
        <v>43235</v>
      </c>
      <c r="B134" s="18" t="s">
        <v>184</v>
      </c>
      <c r="C134" s="19" t="s">
        <v>185</v>
      </c>
      <c r="D134" s="20"/>
      <c r="E134" s="49">
        <v>5400</v>
      </c>
      <c r="F134" s="14"/>
    </row>
    <row r="135" spans="1:6" x14ac:dyDescent="0.25">
      <c r="A135" s="17">
        <v>43235</v>
      </c>
      <c r="B135" s="18" t="s">
        <v>186</v>
      </c>
      <c r="C135" s="19" t="s">
        <v>187</v>
      </c>
      <c r="D135" s="20"/>
      <c r="E135" s="49">
        <v>3921.03</v>
      </c>
      <c r="F135" s="14"/>
    </row>
    <row r="136" spans="1:6" x14ac:dyDescent="0.25">
      <c r="A136" s="17">
        <v>43235</v>
      </c>
      <c r="B136" s="18" t="s">
        <v>188</v>
      </c>
      <c r="C136" s="19" t="s">
        <v>189</v>
      </c>
      <c r="D136" s="20"/>
      <c r="E136" s="49">
        <v>2766.5</v>
      </c>
      <c r="F136" s="14"/>
    </row>
    <row r="137" spans="1:6" x14ac:dyDescent="0.25">
      <c r="A137" s="17">
        <v>43235</v>
      </c>
      <c r="B137" s="18" t="s">
        <v>190</v>
      </c>
      <c r="C137" s="19" t="s">
        <v>191</v>
      </c>
      <c r="D137" s="20"/>
      <c r="E137" s="49">
        <v>5661.74</v>
      </c>
      <c r="F137" s="14"/>
    </row>
    <row r="138" spans="1:6" x14ac:dyDescent="0.25">
      <c r="A138" s="17">
        <v>43235</v>
      </c>
      <c r="B138" s="18" t="s">
        <v>192</v>
      </c>
      <c r="C138" s="19" t="s">
        <v>193</v>
      </c>
      <c r="D138" s="20"/>
      <c r="E138" s="49">
        <v>3000</v>
      </c>
      <c r="F138" s="14"/>
    </row>
    <row r="139" spans="1:6" x14ac:dyDescent="0.25">
      <c r="A139" s="17">
        <v>43235</v>
      </c>
      <c r="B139" s="18" t="s">
        <v>194</v>
      </c>
      <c r="C139" s="19" t="s">
        <v>195</v>
      </c>
      <c r="D139" s="20"/>
      <c r="E139" s="49">
        <v>35156.239999999998</v>
      </c>
      <c r="F139" s="14"/>
    </row>
    <row r="140" spans="1:6" x14ac:dyDescent="0.25">
      <c r="A140" s="17">
        <v>43235</v>
      </c>
      <c r="B140" s="18" t="s">
        <v>196</v>
      </c>
      <c r="C140" s="19" t="s">
        <v>197</v>
      </c>
      <c r="D140" s="20"/>
      <c r="E140" s="49">
        <v>11200</v>
      </c>
      <c r="F140" s="14"/>
    </row>
    <row r="141" spans="1:6" x14ac:dyDescent="0.25">
      <c r="A141" s="17">
        <v>43235</v>
      </c>
      <c r="B141" s="18" t="s">
        <v>198</v>
      </c>
      <c r="C141" s="19" t="s">
        <v>199</v>
      </c>
      <c r="D141" s="20"/>
      <c r="E141" s="55">
        <v>49380.639999999999</v>
      </c>
      <c r="F141" s="14"/>
    </row>
    <row r="142" spans="1:6" x14ac:dyDescent="0.25">
      <c r="A142" s="17">
        <v>43238</v>
      </c>
      <c r="B142" s="18" t="s">
        <v>17</v>
      </c>
      <c r="C142" s="19" t="s">
        <v>200</v>
      </c>
      <c r="D142" s="20"/>
      <c r="E142" s="49">
        <v>2700</v>
      </c>
      <c r="F142" s="14"/>
    </row>
    <row r="143" spans="1:6" x14ac:dyDescent="0.25">
      <c r="A143" s="17">
        <v>43238</v>
      </c>
      <c r="B143" s="18" t="s">
        <v>201</v>
      </c>
      <c r="C143" s="19" t="s">
        <v>202</v>
      </c>
      <c r="D143" s="20"/>
      <c r="E143" s="49">
        <v>2500</v>
      </c>
      <c r="F143" s="14"/>
    </row>
    <row r="144" spans="1:6" x14ac:dyDescent="0.25">
      <c r="A144" s="17">
        <v>43238</v>
      </c>
      <c r="B144" s="18" t="s">
        <v>203</v>
      </c>
      <c r="C144" s="19" t="s">
        <v>204</v>
      </c>
      <c r="D144" s="20"/>
      <c r="E144" s="49">
        <v>3000</v>
      </c>
      <c r="F144" s="14"/>
    </row>
    <row r="145" spans="1:6" x14ac:dyDescent="0.25">
      <c r="A145" s="17">
        <v>43238</v>
      </c>
      <c r="B145" s="18" t="s">
        <v>205</v>
      </c>
      <c r="C145" s="19" t="s">
        <v>206</v>
      </c>
      <c r="D145" s="20"/>
      <c r="E145" s="49">
        <v>50000</v>
      </c>
      <c r="F145" s="14"/>
    </row>
    <row r="146" spans="1:6" x14ac:dyDescent="0.25">
      <c r="A146" s="17">
        <v>43238</v>
      </c>
      <c r="B146" s="18" t="s">
        <v>40</v>
      </c>
      <c r="C146" s="19" t="s">
        <v>207</v>
      </c>
      <c r="D146" s="13"/>
      <c r="E146" s="49">
        <v>20000</v>
      </c>
      <c r="F146" s="14"/>
    </row>
    <row r="147" spans="1:6" x14ac:dyDescent="0.25">
      <c r="A147" s="17">
        <v>43238</v>
      </c>
      <c r="B147" s="18" t="s">
        <v>59</v>
      </c>
      <c r="C147" s="19" t="s">
        <v>208</v>
      </c>
      <c r="D147" s="20"/>
      <c r="E147" s="49">
        <v>4200</v>
      </c>
      <c r="F147" s="14"/>
    </row>
    <row r="148" spans="1:6" x14ac:dyDescent="0.25">
      <c r="A148" s="17">
        <v>43238</v>
      </c>
      <c r="B148" s="18" t="s">
        <v>209</v>
      </c>
      <c r="C148" s="19" t="s">
        <v>210</v>
      </c>
      <c r="D148" s="20"/>
      <c r="E148" s="49">
        <v>1750</v>
      </c>
      <c r="F148" s="14"/>
    </row>
    <row r="149" spans="1:6" x14ac:dyDescent="0.25">
      <c r="A149" s="17">
        <v>43238</v>
      </c>
      <c r="B149" s="18" t="s">
        <v>55</v>
      </c>
      <c r="C149" s="19" t="s">
        <v>211</v>
      </c>
      <c r="D149" s="20"/>
      <c r="E149" s="49">
        <v>1800</v>
      </c>
      <c r="F149" s="14"/>
    </row>
    <row r="150" spans="1:6" x14ac:dyDescent="0.25">
      <c r="A150" s="17">
        <v>43238</v>
      </c>
      <c r="B150" s="18" t="s">
        <v>51</v>
      </c>
      <c r="C150" s="19" t="s">
        <v>212</v>
      </c>
      <c r="D150" s="20"/>
      <c r="E150" s="49">
        <v>2400</v>
      </c>
      <c r="F150" s="14"/>
    </row>
    <row r="151" spans="1:6" x14ac:dyDescent="0.25">
      <c r="A151" s="17">
        <v>43238</v>
      </c>
      <c r="B151" s="18" t="s">
        <v>53</v>
      </c>
      <c r="C151" s="19" t="s">
        <v>213</v>
      </c>
      <c r="D151" s="13"/>
      <c r="E151" s="49">
        <v>2700</v>
      </c>
      <c r="F151" s="14"/>
    </row>
    <row r="152" spans="1:6" x14ac:dyDescent="0.25">
      <c r="A152" s="17">
        <v>43238</v>
      </c>
      <c r="B152" s="18" t="s">
        <v>214</v>
      </c>
      <c r="C152" s="19" t="s">
        <v>215</v>
      </c>
      <c r="D152" s="20"/>
      <c r="E152" s="49">
        <v>4800</v>
      </c>
      <c r="F152" s="14"/>
    </row>
    <row r="153" spans="1:6" x14ac:dyDescent="0.25">
      <c r="A153" s="17">
        <v>43238</v>
      </c>
      <c r="B153" s="18" t="s">
        <v>216</v>
      </c>
      <c r="C153" s="19" t="s">
        <v>217</v>
      </c>
      <c r="D153" s="20"/>
      <c r="E153" s="49">
        <v>1500</v>
      </c>
      <c r="F153" s="14"/>
    </row>
    <row r="154" spans="1:6" x14ac:dyDescent="0.25">
      <c r="A154" s="17">
        <v>43238</v>
      </c>
      <c r="B154" s="18" t="s">
        <v>218</v>
      </c>
      <c r="C154" s="19" t="s">
        <v>219</v>
      </c>
      <c r="D154" s="20"/>
      <c r="E154" s="49">
        <v>53550</v>
      </c>
      <c r="F154" s="14"/>
    </row>
    <row r="155" spans="1:6" x14ac:dyDescent="0.25">
      <c r="A155" s="17">
        <v>43238</v>
      </c>
      <c r="B155" s="18" t="s">
        <v>220</v>
      </c>
      <c r="C155" s="19" t="s">
        <v>221</v>
      </c>
      <c r="D155" s="20"/>
      <c r="E155" s="49">
        <v>20250</v>
      </c>
      <c r="F155" s="14"/>
    </row>
    <row r="156" spans="1:6" x14ac:dyDescent="0.25">
      <c r="A156" s="17">
        <v>43238</v>
      </c>
      <c r="B156" s="18" t="s">
        <v>222</v>
      </c>
      <c r="C156" s="19" t="s">
        <v>223</v>
      </c>
      <c r="D156" s="20"/>
      <c r="E156" s="49">
        <v>66285</v>
      </c>
      <c r="F156" s="14"/>
    </row>
    <row r="157" spans="1:6" x14ac:dyDescent="0.25">
      <c r="A157" s="17">
        <v>43238</v>
      </c>
      <c r="B157" s="18" t="s">
        <v>224</v>
      </c>
      <c r="C157" s="19" t="s">
        <v>225</v>
      </c>
      <c r="D157" s="13"/>
      <c r="E157" s="49">
        <v>9000</v>
      </c>
      <c r="F157" s="14"/>
    </row>
    <row r="158" spans="1:6" x14ac:dyDescent="0.25">
      <c r="A158" s="17">
        <v>43238</v>
      </c>
      <c r="B158" s="18" t="s">
        <v>226</v>
      </c>
      <c r="C158" s="19" t="s">
        <v>227</v>
      </c>
      <c r="D158" s="20"/>
      <c r="E158" s="49">
        <v>9000</v>
      </c>
      <c r="F158" s="14"/>
    </row>
    <row r="159" spans="1:6" x14ac:dyDescent="0.25">
      <c r="A159" s="17">
        <v>43238</v>
      </c>
      <c r="B159" s="18" t="s">
        <v>59</v>
      </c>
      <c r="C159" s="19" t="s">
        <v>228</v>
      </c>
      <c r="D159" s="20"/>
      <c r="E159" s="49">
        <v>3600</v>
      </c>
      <c r="F159" s="14"/>
    </row>
    <row r="160" spans="1:6" x14ac:dyDescent="0.25">
      <c r="A160" s="17">
        <v>43238</v>
      </c>
      <c r="B160" s="18" t="s">
        <v>57</v>
      </c>
      <c r="C160" s="19" t="s">
        <v>229</v>
      </c>
      <c r="D160" s="20"/>
      <c r="E160" s="49">
        <v>1500</v>
      </c>
      <c r="F160" s="14"/>
    </row>
    <row r="161" spans="1:6" x14ac:dyDescent="0.25">
      <c r="A161" s="17">
        <v>43238</v>
      </c>
      <c r="B161" s="18" t="s">
        <v>46</v>
      </c>
      <c r="C161" s="19" t="s">
        <v>230</v>
      </c>
      <c r="D161" s="20"/>
      <c r="E161" s="49">
        <v>1500</v>
      </c>
      <c r="F161" s="14"/>
    </row>
    <row r="162" spans="1:6" x14ac:dyDescent="0.25">
      <c r="A162" s="17">
        <v>43238</v>
      </c>
      <c r="B162" s="18" t="s">
        <v>231</v>
      </c>
      <c r="C162" s="19" t="s">
        <v>232</v>
      </c>
      <c r="D162" s="20"/>
      <c r="E162" s="49">
        <v>1500</v>
      </c>
      <c r="F162" s="14"/>
    </row>
    <row r="163" spans="1:6" x14ac:dyDescent="0.25">
      <c r="A163" s="17">
        <v>43238</v>
      </c>
      <c r="B163" s="18" t="s">
        <v>233</v>
      </c>
      <c r="C163" s="19" t="s">
        <v>234</v>
      </c>
      <c r="D163" s="20"/>
      <c r="E163" s="49">
        <v>24450</v>
      </c>
      <c r="F163" s="14"/>
    </row>
    <row r="164" spans="1:6" x14ac:dyDescent="0.25">
      <c r="A164" s="17">
        <v>43238</v>
      </c>
      <c r="B164" s="18" t="s">
        <v>235</v>
      </c>
      <c r="C164" s="19" t="s">
        <v>236</v>
      </c>
      <c r="D164" s="20"/>
      <c r="E164" s="49">
        <v>152000</v>
      </c>
      <c r="F164" s="14"/>
    </row>
    <row r="165" spans="1:6" x14ac:dyDescent="0.25">
      <c r="A165" s="17">
        <v>43240</v>
      </c>
      <c r="B165" s="18" t="s">
        <v>237</v>
      </c>
      <c r="C165" s="19"/>
      <c r="D165" s="20">
        <v>5790</v>
      </c>
      <c r="E165" s="49">
        <v>0</v>
      </c>
      <c r="F165" s="14"/>
    </row>
    <row r="166" spans="1:6" x14ac:dyDescent="0.25">
      <c r="A166" s="17">
        <v>43243</v>
      </c>
      <c r="B166" s="18" t="s">
        <v>238</v>
      </c>
      <c r="C166" s="19" t="s">
        <v>239</v>
      </c>
      <c r="D166" s="20"/>
      <c r="E166" s="49">
        <v>96250</v>
      </c>
      <c r="F166" s="14"/>
    </row>
    <row r="167" spans="1:6" x14ac:dyDescent="0.25">
      <c r="A167" s="17">
        <v>43243</v>
      </c>
      <c r="B167" s="18" t="s">
        <v>240</v>
      </c>
      <c r="C167" s="19" t="s">
        <v>241</v>
      </c>
      <c r="D167" s="20"/>
      <c r="E167" s="49">
        <v>96250</v>
      </c>
      <c r="F167" s="14"/>
    </row>
    <row r="168" spans="1:6" x14ac:dyDescent="0.25">
      <c r="A168" s="17">
        <v>43243</v>
      </c>
      <c r="B168" s="18" t="s">
        <v>242</v>
      </c>
      <c r="C168" s="19" t="s">
        <v>243</v>
      </c>
      <c r="D168" s="20"/>
      <c r="E168" s="49">
        <v>65230</v>
      </c>
      <c r="F168" s="14"/>
    </row>
    <row r="169" spans="1:6" x14ac:dyDescent="0.25">
      <c r="A169" s="17">
        <v>43243</v>
      </c>
      <c r="B169" s="18" t="s">
        <v>244</v>
      </c>
      <c r="C169" s="19" t="s">
        <v>245</v>
      </c>
      <c r="D169" s="20"/>
      <c r="E169" s="49">
        <v>200000</v>
      </c>
      <c r="F169" s="14"/>
    </row>
    <row r="170" spans="1:6" x14ac:dyDescent="0.25">
      <c r="A170" s="17">
        <v>43243</v>
      </c>
      <c r="B170" s="18" t="s">
        <v>246</v>
      </c>
      <c r="C170" s="19" t="s">
        <v>247</v>
      </c>
      <c r="D170" s="20"/>
      <c r="E170" s="49">
        <v>126912.53</v>
      </c>
      <c r="F170" s="14"/>
    </row>
    <row r="171" spans="1:6" x14ac:dyDescent="0.25">
      <c r="A171" s="17">
        <v>43243</v>
      </c>
      <c r="B171" s="18" t="s">
        <v>248</v>
      </c>
      <c r="C171" s="19" t="s">
        <v>249</v>
      </c>
      <c r="D171" s="20"/>
      <c r="E171" s="49">
        <v>100000</v>
      </c>
      <c r="F171" s="14"/>
    </row>
    <row r="172" spans="1:6" x14ac:dyDescent="0.25">
      <c r="A172" s="17">
        <v>43243</v>
      </c>
      <c r="B172" s="18" t="s">
        <v>250</v>
      </c>
      <c r="C172" s="19" t="s">
        <v>251</v>
      </c>
      <c r="D172" s="20"/>
      <c r="E172" s="49">
        <v>65000</v>
      </c>
      <c r="F172" s="14"/>
    </row>
    <row r="173" spans="1:6" x14ac:dyDescent="0.25">
      <c r="A173" s="17">
        <v>43243</v>
      </c>
      <c r="B173" s="18" t="s">
        <v>252</v>
      </c>
      <c r="C173" s="19" t="s">
        <v>253</v>
      </c>
      <c r="D173" s="20"/>
      <c r="E173" s="49">
        <v>0</v>
      </c>
      <c r="F173" s="14"/>
    </row>
    <row r="174" spans="1:6" x14ac:dyDescent="0.25">
      <c r="A174" s="17">
        <v>43243</v>
      </c>
      <c r="B174" s="18" t="s">
        <v>254</v>
      </c>
      <c r="C174" s="19" t="s">
        <v>255</v>
      </c>
      <c r="D174" s="20"/>
      <c r="E174" s="49">
        <v>29085</v>
      </c>
      <c r="F174" s="14"/>
    </row>
    <row r="175" spans="1:6" x14ac:dyDescent="0.25">
      <c r="A175" s="17">
        <v>43243</v>
      </c>
      <c r="B175" s="18" t="s">
        <v>256</v>
      </c>
      <c r="C175" s="19" t="s">
        <v>257</v>
      </c>
      <c r="D175" s="20"/>
      <c r="E175" s="49">
        <v>150000</v>
      </c>
      <c r="F175" s="14"/>
    </row>
    <row r="176" spans="1:6" x14ac:dyDescent="0.25">
      <c r="A176" s="17">
        <v>43243</v>
      </c>
      <c r="B176" s="18" t="s">
        <v>258</v>
      </c>
      <c r="C176" s="19" t="s">
        <v>259</v>
      </c>
      <c r="D176" s="20"/>
      <c r="E176" s="49">
        <v>163160.81</v>
      </c>
      <c r="F176" s="14"/>
    </row>
    <row r="177" spans="1:6" x14ac:dyDescent="0.25">
      <c r="A177" s="17">
        <v>43243</v>
      </c>
      <c r="B177" s="18" t="s">
        <v>260</v>
      </c>
      <c r="C177" s="19" t="s">
        <v>261</v>
      </c>
      <c r="D177" s="20"/>
      <c r="E177" s="49">
        <v>86226</v>
      </c>
      <c r="F177" s="14"/>
    </row>
    <row r="178" spans="1:6" x14ac:dyDescent="0.25">
      <c r="A178" s="17">
        <v>43243</v>
      </c>
      <c r="B178" s="18" t="s">
        <v>262</v>
      </c>
      <c r="C178" s="19" t="s">
        <v>263</v>
      </c>
      <c r="D178" s="20"/>
      <c r="E178" s="49">
        <v>148998</v>
      </c>
      <c r="F178" s="14"/>
    </row>
    <row r="179" spans="1:6" x14ac:dyDescent="0.25">
      <c r="A179" s="17">
        <v>43243</v>
      </c>
      <c r="B179" s="18" t="s">
        <v>252</v>
      </c>
      <c r="C179" s="19" t="s">
        <v>264</v>
      </c>
      <c r="D179" s="20"/>
      <c r="E179" s="49">
        <v>90337.5</v>
      </c>
      <c r="F179" s="14"/>
    </row>
    <row r="180" spans="1:6" x14ac:dyDescent="0.25">
      <c r="A180" s="17">
        <v>43243</v>
      </c>
      <c r="B180" s="18" t="s">
        <v>265</v>
      </c>
      <c r="C180" s="19" t="s">
        <v>266</v>
      </c>
      <c r="D180" s="20"/>
      <c r="E180" s="49">
        <v>7500</v>
      </c>
      <c r="F180" s="14"/>
    </row>
    <row r="181" spans="1:6" x14ac:dyDescent="0.25">
      <c r="A181" s="17">
        <v>43243</v>
      </c>
      <c r="B181" s="18" t="s">
        <v>267</v>
      </c>
      <c r="C181" s="19" t="s">
        <v>268</v>
      </c>
      <c r="D181" s="20"/>
      <c r="E181" s="49">
        <v>9463.5400000000009</v>
      </c>
      <c r="F181" s="14"/>
    </row>
    <row r="182" spans="1:6" x14ac:dyDescent="0.25">
      <c r="A182" s="17">
        <v>43243</v>
      </c>
      <c r="B182" s="18" t="s">
        <v>143</v>
      </c>
      <c r="C182" s="19" t="s">
        <v>269</v>
      </c>
      <c r="D182" s="13"/>
      <c r="E182" s="49">
        <v>5961.58</v>
      </c>
      <c r="F182" s="14"/>
    </row>
    <row r="183" spans="1:6" x14ac:dyDescent="0.25">
      <c r="A183" s="17">
        <v>43243</v>
      </c>
      <c r="B183" s="18" t="s">
        <v>270</v>
      </c>
      <c r="C183" s="19" t="s">
        <v>271</v>
      </c>
      <c r="D183" s="20"/>
      <c r="E183" s="49">
        <v>27000</v>
      </c>
      <c r="F183" s="14"/>
    </row>
    <row r="184" spans="1:6" x14ac:dyDescent="0.25">
      <c r="A184" s="17">
        <v>43243</v>
      </c>
      <c r="B184" s="18" t="s">
        <v>272</v>
      </c>
      <c r="C184" s="19" t="s">
        <v>273</v>
      </c>
      <c r="D184" s="20"/>
      <c r="E184" s="49">
        <v>9326.81</v>
      </c>
      <c r="F184" s="14"/>
    </row>
    <row r="185" spans="1:6" x14ac:dyDescent="0.25">
      <c r="A185" s="17">
        <v>43243</v>
      </c>
      <c r="B185" s="18" t="s">
        <v>274</v>
      </c>
      <c r="C185" s="19" t="s">
        <v>275</v>
      </c>
      <c r="D185" s="13"/>
      <c r="E185" s="49">
        <v>9428.81</v>
      </c>
      <c r="F185" s="14"/>
    </row>
    <row r="186" spans="1:6" x14ac:dyDescent="0.25">
      <c r="A186" s="17">
        <v>43243</v>
      </c>
      <c r="B186" s="18" t="s">
        <v>276</v>
      </c>
      <c r="C186" s="19" t="s">
        <v>277</v>
      </c>
      <c r="D186" s="13"/>
      <c r="E186" s="49">
        <v>9150</v>
      </c>
      <c r="F186" s="14"/>
    </row>
    <row r="187" spans="1:6" x14ac:dyDescent="0.25">
      <c r="A187" s="17">
        <v>43243</v>
      </c>
      <c r="B187" s="18" t="s">
        <v>278</v>
      </c>
      <c r="C187" s="19" t="s">
        <v>279</v>
      </c>
      <c r="D187" s="13"/>
      <c r="E187" s="49">
        <v>8550</v>
      </c>
      <c r="F187" s="14"/>
    </row>
    <row r="188" spans="1:6" x14ac:dyDescent="0.25">
      <c r="A188" s="17">
        <v>43243</v>
      </c>
      <c r="B188" s="18" t="s">
        <v>280</v>
      </c>
      <c r="C188" s="19" t="s">
        <v>281</v>
      </c>
      <c r="D188" s="13"/>
      <c r="E188" s="49">
        <v>7650</v>
      </c>
      <c r="F188" s="14"/>
    </row>
    <row r="189" spans="1:6" x14ac:dyDescent="0.25">
      <c r="A189" s="17">
        <v>43245</v>
      </c>
      <c r="B189" s="18" t="s">
        <v>237</v>
      </c>
      <c r="C189" s="19"/>
      <c r="D189" s="20">
        <v>296282.45</v>
      </c>
      <c r="E189" s="49">
        <v>0</v>
      </c>
      <c r="F189" s="14"/>
    </row>
    <row r="190" spans="1:6" x14ac:dyDescent="0.25">
      <c r="A190" s="17">
        <v>43249</v>
      </c>
      <c r="B190" s="18" t="s">
        <v>237</v>
      </c>
      <c r="C190" s="19"/>
      <c r="D190" s="20">
        <v>16300</v>
      </c>
      <c r="E190" s="49">
        <v>0</v>
      </c>
      <c r="F190" s="14"/>
    </row>
    <row r="191" spans="1:6" x14ac:dyDescent="0.25">
      <c r="A191" s="17">
        <v>43250</v>
      </c>
      <c r="B191" s="18" t="s">
        <v>282</v>
      </c>
      <c r="C191" s="19" t="s">
        <v>283</v>
      </c>
      <c r="D191" s="20"/>
      <c r="E191" s="49">
        <v>60094.720000000001</v>
      </c>
      <c r="F191" s="14"/>
    </row>
    <row r="192" spans="1:6" x14ac:dyDescent="0.25">
      <c r="A192" s="17">
        <v>43250</v>
      </c>
      <c r="B192" s="18" t="s">
        <v>284</v>
      </c>
      <c r="C192" s="19" t="s">
        <v>285</v>
      </c>
      <c r="D192" s="20"/>
      <c r="E192" s="49">
        <v>120189.44</v>
      </c>
      <c r="F192" s="14"/>
    </row>
    <row r="193" spans="1:6" x14ac:dyDescent="0.25">
      <c r="A193" s="17">
        <v>43250</v>
      </c>
      <c r="B193" s="18" t="s">
        <v>284</v>
      </c>
      <c r="C193" s="19" t="s">
        <v>286</v>
      </c>
      <c r="D193" s="20"/>
      <c r="E193" s="49">
        <v>190267</v>
      </c>
      <c r="F193" s="14"/>
    </row>
    <row r="194" spans="1:6" x14ac:dyDescent="0.25">
      <c r="A194" s="50"/>
      <c r="B194" s="51" t="s">
        <v>287</v>
      </c>
      <c r="C194" s="52"/>
      <c r="D194" s="53">
        <v>11179188.84</v>
      </c>
      <c r="E194" s="49">
        <v>0</v>
      </c>
      <c r="F194" s="14"/>
    </row>
    <row r="195" spans="1:6" x14ac:dyDescent="0.25">
      <c r="A195" s="50"/>
      <c r="B195" s="51" t="s">
        <v>288</v>
      </c>
      <c r="C195" s="52"/>
      <c r="D195" s="53"/>
      <c r="E195" s="49">
        <v>1579094.59</v>
      </c>
      <c r="F195" s="14"/>
    </row>
    <row r="196" spans="1:6" x14ac:dyDescent="0.25">
      <c r="A196" s="50"/>
      <c r="B196" s="51" t="s">
        <v>289</v>
      </c>
      <c r="C196" s="52"/>
      <c r="D196" s="53"/>
      <c r="E196" s="49">
        <v>14426010</v>
      </c>
      <c r="F196" s="14"/>
    </row>
    <row r="197" spans="1:6" x14ac:dyDescent="0.25">
      <c r="A197" s="50"/>
      <c r="B197" s="51" t="s">
        <v>290</v>
      </c>
      <c r="C197" s="52"/>
      <c r="D197" s="53"/>
      <c r="E197" s="49">
        <v>3630.5</v>
      </c>
      <c r="F197" s="14"/>
    </row>
    <row r="198" spans="1:6" x14ac:dyDescent="0.25">
      <c r="A198" s="33" t="s">
        <v>37</v>
      </c>
      <c r="B198" s="34"/>
      <c r="C198" s="35"/>
      <c r="D198" s="54">
        <v>11497561.289999999</v>
      </c>
      <c r="E198" s="9">
        <v>19201283.140000001</v>
      </c>
      <c r="F198" s="8"/>
    </row>
    <row r="199" spans="1:6" x14ac:dyDescent="0.25">
      <c r="A199" s="60" t="s">
        <v>38</v>
      </c>
      <c r="B199" s="61"/>
      <c r="C199" s="36"/>
      <c r="D199" s="31"/>
      <c r="E199" s="11"/>
      <c r="F199" s="15">
        <v>1201624.4699999988</v>
      </c>
    </row>
  </sheetData>
  <mergeCells count="12">
    <mergeCell ref="A51:F51"/>
    <mergeCell ref="A199:B199"/>
    <mergeCell ref="A36:B36"/>
    <mergeCell ref="A45:F45"/>
    <mergeCell ref="A47:F47"/>
    <mergeCell ref="A48:F48"/>
    <mergeCell ref="A50:F50"/>
    <mergeCell ref="A7:F7"/>
    <mergeCell ref="A8:F8"/>
    <mergeCell ref="A9:F9"/>
    <mergeCell ref="A11:F11"/>
    <mergeCell ref="A12:F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0"/>
  <sheetViews>
    <sheetView topLeftCell="A43" workbookViewId="0">
      <selection activeCell="D10" sqref="D10:G10"/>
    </sheetView>
  </sheetViews>
  <sheetFormatPr baseColWidth="10" defaultRowHeight="15" x14ac:dyDescent="0.25"/>
  <cols>
    <col min="10" max="10" width="15.7109375" customWidth="1"/>
  </cols>
  <sheetData>
    <row r="4" spans="1:11" ht="15.75" x14ac:dyDescent="0.25">
      <c r="A4" s="64" t="s">
        <v>291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5.75" x14ac:dyDescent="0.25">
      <c r="A5" s="65"/>
      <c r="B5" s="66"/>
      <c r="C5" s="67" t="s">
        <v>292</v>
      </c>
      <c r="D5" s="68"/>
      <c r="E5" s="68"/>
      <c r="F5" s="68"/>
      <c r="G5" s="68"/>
      <c r="H5" s="68"/>
      <c r="I5" s="69"/>
      <c r="J5" s="70"/>
      <c r="K5" s="66"/>
    </row>
    <row r="6" spans="1:11" ht="15.75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5.75" x14ac:dyDescent="0.25">
      <c r="A7" s="71"/>
      <c r="B7" s="72" t="s">
        <v>293</v>
      </c>
      <c r="C7" s="72"/>
      <c r="D7" s="73">
        <v>216</v>
      </c>
      <c r="E7" s="65"/>
      <c r="F7" s="72" t="s">
        <v>294</v>
      </c>
      <c r="G7" s="72" t="s">
        <v>295</v>
      </c>
      <c r="H7" s="74">
        <v>1</v>
      </c>
      <c r="I7" s="71"/>
      <c r="J7" s="71"/>
      <c r="K7" s="71"/>
    </row>
    <row r="8" spans="1:11" ht="15.75" x14ac:dyDescent="0.25">
      <c r="A8" s="71"/>
      <c r="B8" s="72" t="s">
        <v>296</v>
      </c>
      <c r="C8" s="72"/>
      <c r="D8" s="74">
        <v>1</v>
      </c>
      <c r="E8" s="75"/>
      <c r="F8" s="75"/>
      <c r="G8" s="75" t="s">
        <v>297</v>
      </c>
      <c r="H8" s="73">
        <v>1</v>
      </c>
      <c r="I8" s="71"/>
      <c r="J8" s="71"/>
      <c r="K8" s="71"/>
    </row>
    <row r="9" spans="1:11" ht="15.75" x14ac:dyDescent="0.25">
      <c r="A9" s="65"/>
      <c r="B9" s="72" t="s">
        <v>298</v>
      </c>
      <c r="C9" s="72"/>
      <c r="D9" s="76" t="s">
        <v>299</v>
      </c>
      <c r="E9" s="76"/>
      <c r="F9" s="76"/>
      <c r="G9" s="76"/>
      <c r="H9" s="76"/>
      <c r="I9" s="65"/>
      <c r="J9" s="77"/>
      <c r="K9" s="65"/>
    </row>
    <row r="10" spans="1:11" ht="15.75" x14ac:dyDescent="0.25">
      <c r="A10" s="65"/>
      <c r="B10" s="78" t="s">
        <v>300</v>
      </c>
      <c r="C10" s="78"/>
      <c r="D10" s="79" t="s">
        <v>301</v>
      </c>
      <c r="E10" s="79"/>
      <c r="F10" s="79"/>
      <c r="G10" s="79"/>
      <c r="H10" s="80" t="s">
        <v>302</v>
      </c>
      <c r="I10" s="80"/>
      <c r="J10" s="81" t="s">
        <v>303</v>
      </c>
      <c r="K10" s="81"/>
    </row>
    <row r="11" spans="1:11" ht="15.75" x14ac:dyDescent="0.25">
      <c r="A11" s="65"/>
      <c r="B11" s="82" t="s">
        <v>304</v>
      </c>
      <c r="C11" s="83" t="s">
        <v>305</v>
      </c>
      <c r="D11" s="84"/>
      <c r="E11" s="85"/>
      <c r="F11" s="86"/>
      <c r="G11" s="87"/>
      <c r="H11" s="88"/>
      <c r="I11" s="89"/>
      <c r="J11" s="90"/>
      <c r="K11" s="65"/>
    </row>
    <row r="12" spans="1:11" ht="16.5" thickBot="1" x14ac:dyDescent="0.3">
      <c r="A12" s="65"/>
      <c r="B12" s="65"/>
      <c r="C12" s="65"/>
      <c r="D12" s="65"/>
      <c r="E12" s="65"/>
      <c r="F12" s="91"/>
      <c r="G12" s="92"/>
      <c r="H12" s="93"/>
      <c r="I12" s="94"/>
      <c r="J12" s="95"/>
      <c r="K12" s="65"/>
    </row>
    <row r="13" spans="1:11" ht="16.5" thickTop="1" x14ac:dyDescent="0.25">
      <c r="A13" s="96"/>
      <c r="B13" s="97"/>
      <c r="C13" s="97"/>
      <c r="D13" s="97"/>
      <c r="E13" s="97"/>
      <c r="F13" s="97"/>
      <c r="G13" s="97"/>
      <c r="H13" s="97"/>
      <c r="I13" s="97"/>
      <c r="J13" s="98"/>
      <c r="K13" s="99"/>
    </row>
    <row r="14" spans="1:11" ht="15.75" x14ac:dyDescent="0.25">
      <c r="A14" s="100"/>
      <c r="B14" s="101"/>
      <c r="C14" s="101"/>
      <c r="D14" s="101"/>
      <c r="E14" s="101"/>
      <c r="F14" s="101"/>
      <c r="G14" s="101"/>
      <c r="H14" s="101"/>
      <c r="I14" s="101"/>
      <c r="J14" s="102" t="s">
        <v>306</v>
      </c>
      <c r="K14" s="103"/>
    </row>
    <row r="15" spans="1:11" ht="15.75" x14ac:dyDescent="0.25">
      <c r="A15" s="100"/>
      <c r="B15" s="104" t="s">
        <v>307</v>
      </c>
      <c r="C15" s="104"/>
      <c r="D15" s="104"/>
      <c r="E15" s="104"/>
      <c r="F15" s="104"/>
      <c r="G15" s="105"/>
      <c r="H15" s="105"/>
      <c r="I15" s="105"/>
      <c r="J15" s="106">
        <v>8905346.3200000003</v>
      </c>
      <c r="K15" s="103"/>
    </row>
    <row r="16" spans="1:11" ht="15.75" x14ac:dyDescent="0.25">
      <c r="A16" s="100"/>
      <c r="B16" s="101"/>
      <c r="C16" s="101"/>
      <c r="D16" s="101"/>
      <c r="E16" s="101"/>
      <c r="F16" s="101"/>
      <c r="G16" s="101"/>
      <c r="H16" s="101"/>
      <c r="I16" s="101"/>
      <c r="J16" s="106"/>
      <c r="K16" s="103"/>
    </row>
    <row r="17" spans="1:11" ht="15.75" x14ac:dyDescent="0.25">
      <c r="A17" s="100"/>
      <c r="B17" s="107" t="s">
        <v>308</v>
      </c>
      <c r="C17" s="107"/>
      <c r="D17" s="107"/>
      <c r="E17" s="107"/>
      <c r="F17" s="107"/>
      <c r="G17" s="101"/>
      <c r="H17" s="101"/>
      <c r="I17" s="101"/>
      <c r="J17" s="106"/>
      <c r="K17" s="103"/>
    </row>
    <row r="18" spans="1:11" ht="15.75" x14ac:dyDescent="0.25">
      <c r="A18" s="100"/>
      <c r="B18" s="101" t="s">
        <v>309</v>
      </c>
      <c r="C18" s="101"/>
      <c r="D18" s="101"/>
      <c r="E18" s="101"/>
      <c r="F18" s="101"/>
      <c r="G18" s="108"/>
      <c r="H18" s="108"/>
      <c r="I18" s="108"/>
      <c r="J18" s="109">
        <v>318372.45</v>
      </c>
      <c r="K18" s="103"/>
    </row>
    <row r="19" spans="1:11" ht="15.75" x14ac:dyDescent="0.25">
      <c r="A19" s="100"/>
      <c r="B19" s="101" t="s">
        <v>310</v>
      </c>
      <c r="C19" s="101"/>
      <c r="D19" s="101"/>
      <c r="E19" s="101"/>
      <c r="F19" s="101"/>
      <c r="G19" s="105"/>
      <c r="H19" s="105"/>
      <c r="I19" s="105"/>
      <c r="J19" s="106">
        <f>4500000+4261739+2417449.84</f>
        <v>11179188.84</v>
      </c>
      <c r="K19" s="103"/>
    </row>
    <row r="20" spans="1:11" ht="15.75" x14ac:dyDescent="0.25">
      <c r="A20" s="100"/>
      <c r="B20" s="101" t="s">
        <v>311</v>
      </c>
      <c r="C20" s="101"/>
      <c r="D20" s="101"/>
      <c r="E20" s="101"/>
      <c r="F20" s="101"/>
      <c r="G20" s="110"/>
      <c r="H20" s="110"/>
      <c r="I20" s="110"/>
      <c r="J20" s="106">
        <v>0</v>
      </c>
      <c r="K20" s="103"/>
    </row>
    <row r="21" spans="1:11" ht="15.75" x14ac:dyDescent="0.25">
      <c r="A21" s="100"/>
      <c r="B21" s="104" t="s">
        <v>312</v>
      </c>
      <c r="C21" s="104"/>
      <c r="D21" s="104"/>
      <c r="E21" s="104"/>
      <c r="F21" s="104"/>
      <c r="G21" s="101"/>
      <c r="H21" s="101"/>
      <c r="I21" s="101"/>
      <c r="J21" s="111">
        <f>SUM(J18:J20)</f>
        <v>11497561.289999999</v>
      </c>
      <c r="K21" s="103"/>
    </row>
    <row r="22" spans="1:11" ht="15.75" x14ac:dyDescent="0.25">
      <c r="A22" s="100"/>
      <c r="B22" s="101"/>
      <c r="C22" s="101"/>
      <c r="D22" s="101"/>
      <c r="E22" s="101"/>
      <c r="F22" s="101"/>
      <c r="G22" s="101"/>
      <c r="H22" s="101"/>
      <c r="I22" s="101"/>
      <c r="J22" s="106"/>
      <c r="K22" s="103"/>
    </row>
    <row r="23" spans="1:11" ht="15.75" x14ac:dyDescent="0.25">
      <c r="A23" s="100"/>
      <c r="B23" s="107" t="s">
        <v>313</v>
      </c>
      <c r="C23" s="107"/>
      <c r="D23" s="107"/>
      <c r="E23" s="107"/>
      <c r="F23" s="107"/>
      <c r="G23" s="101"/>
      <c r="H23" s="101"/>
      <c r="I23" s="101"/>
      <c r="J23" s="106"/>
      <c r="K23" s="103"/>
    </row>
    <row r="24" spans="1:11" ht="15.75" x14ac:dyDescent="0.25">
      <c r="A24" s="100"/>
      <c r="B24" s="101" t="s">
        <v>314</v>
      </c>
      <c r="C24" s="101"/>
      <c r="D24" s="101"/>
      <c r="E24" s="101"/>
      <c r="F24" s="101"/>
      <c r="G24" s="105"/>
      <c r="H24" s="105"/>
      <c r="I24" s="105"/>
      <c r="J24" s="106">
        <v>3192548.05</v>
      </c>
      <c r="K24" s="103"/>
    </row>
    <row r="25" spans="1:11" ht="15.75" x14ac:dyDescent="0.25">
      <c r="A25" s="100"/>
      <c r="B25" s="101" t="s">
        <v>315</v>
      </c>
      <c r="C25" s="101"/>
      <c r="D25" s="101"/>
      <c r="E25" s="101"/>
      <c r="F25" s="101"/>
      <c r="G25" s="105"/>
      <c r="H25" s="105"/>
      <c r="I25" s="105"/>
      <c r="J25" s="106">
        <f>14426010+1579094.59</f>
        <v>16005104.59</v>
      </c>
      <c r="K25" s="103"/>
    </row>
    <row r="26" spans="1:11" ht="15.75" x14ac:dyDescent="0.25">
      <c r="A26" s="100"/>
      <c r="B26" s="101" t="s">
        <v>316</v>
      </c>
      <c r="C26" s="101"/>
      <c r="D26" s="101"/>
      <c r="E26" s="101"/>
      <c r="F26" s="101"/>
      <c r="G26" s="110"/>
      <c r="H26" s="110"/>
      <c r="I26" s="110"/>
      <c r="J26" s="112">
        <v>3630.5</v>
      </c>
      <c r="K26" s="103"/>
    </row>
    <row r="27" spans="1:11" ht="15.75" x14ac:dyDescent="0.25">
      <c r="A27" s="100"/>
      <c r="B27" s="101"/>
      <c r="C27" s="101"/>
      <c r="D27" s="101"/>
      <c r="E27" s="101"/>
      <c r="F27" s="101"/>
      <c r="G27" s="110"/>
      <c r="H27" s="110"/>
      <c r="I27" s="110"/>
      <c r="J27" s="113">
        <f>SUM(J24:J26)</f>
        <v>19201283.140000001</v>
      </c>
      <c r="K27" s="103"/>
    </row>
    <row r="28" spans="1:11" ht="16.5" thickBot="1" x14ac:dyDescent="0.3">
      <c r="A28" s="100"/>
      <c r="B28" s="104" t="s">
        <v>317</v>
      </c>
      <c r="C28" s="104"/>
      <c r="D28" s="104"/>
      <c r="E28" s="104"/>
      <c r="F28" s="104"/>
      <c r="G28" s="105"/>
      <c r="H28" s="105"/>
      <c r="I28" s="105"/>
      <c r="J28" s="114">
        <f>J15+J21-J27</f>
        <v>1201624.4699999988</v>
      </c>
      <c r="K28" s="103"/>
    </row>
    <row r="29" spans="1:11" ht="16.5" thickTop="1" x14ac:dyDescent="0.25">
      <c r="A29" s="100"/>
      <c r="B29" s="115"/>
      <c r="C29" s="115"/>
      <c r="D29" s="115"/>
      <c r="E29" s="115"/>
      <c r="F29" s="115"/>
      <c r="G29" s="115"/>
      <c r="H29" s="115"/>
      <c r="I29" s="115"/>
      <c r="J29" s="116"/>
      <c r="K29" s="103"/>
    </row>
    <row r="30" spans="1:11" ht="15.75" x14ac:dyDescent="0.25">
      <c r="A30" s="100"/>
      <c r="B30" s="101"/>
      <c r="C30" s="101"/>
      <c r="D30" s="101"/>
      <c r="E30" s="101"/>
      <c r="F30" s="101"/>
      <c r="G30" s="101"/>
      <c r="H30" s="101"/>
      <c r="I30" s="101"/>
      <c r="J30" s="95"/>
      <c r="K30" s="103"/>
    </row>
    <row r="31" spans="1:11" ht="15.75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2" t="s">
        <v>318</v>
      </c>
      <c r="K31" s="103"/>
    </row>
    <row r="32" spans="1:11" ht="15.75" x14ac:dyDescent="0.25">
      <c r="A32" s="100"/>
      <c r="B32" s="104" t="s">
        <v>319</v>
      </c>
      <c r="C32" s="104"/>
      <c r="D32" s="104"/>
      <c r="E32" s="104"/>
      <c r="F32" s="104"/>
      <c r="G32" s="105"/>
      <c r="H32" s="105"/>
      <c r="I32" s="105"/>
      <c r="J32" s="106">
        <v>4268347.09</v>
      </c>
      <c r="K32" s="103"/>
    </row>
    <row r="33" spans="1:11" ht="15.75" x14ac:dyDescent="0.25">
      <c r="A33" s="100"/>
      <c r="B33" s="104"/>
      <c r="C33" s="104"/>
      <c r="D33" s="104"/>
      <c r="E33" s="104"/>
      <c r="F33" s="104"/>
      <c r="G33" s="110"/>
      <c r="H33" s="110"/>
      <c r="I33" s="110"/>
      <c r="J33" s="106"/>
      <c r="K33" s="103"/>
    </row>
    <row r="34" spans="1:11" ht="15.75" x14ac:dyDescent="0.25">
      <c r="A34" s="100"/>
      <c r="B34" s="107" t="s">
        <v>308</v>
      </c>
      <c r="C34" s="107"/>
      <c r="D34" s="107"/>
      <c r="E34" s="107"/>
      <c r="F34" s="107"/>
      <c r="G34" s="101"/>
      <c r="H34" s="101"/>
      <c r="I34" s="101"/>
      <c r="J34" s="117"/>
      <c r="K34" s="103"/>
    </row>
    <row r="35" spans="1:11" ht="15.75" x14ac:dyDescent="0.25">
      <c r="A35" s="100"/>
      <c r="B35" s="101" t="s">
        <v>320</v>
      </c>
      <c r="C35" s="101"/>
      <c r="D35" s="101"/>
      <c r="E35" s="101"/>
      <c r="F35" s="101"/>
      <c r="G35" s="105"/>
      <c r="H35" s="105"/>
      <c r="I35" s="105"/>
      <c r="J35" s="118">
        <v>0</v>
      </c>
      <c r="K35" s="103"/>
    </row>
    <row r="36" spans="1:11" ht="15.75" x14ac:dyDescent="0.25">
      <c r="A36" s="100"/>
      <c r="B36" s="101"/>
      <c r="C36" s="101"/>
      <c r="D36" s="101"/>
      <c r="E36" s="101"/>
      <c r="F36" s="101"/>
      <c r="G36" s="110"/>
      <c r="H36" s="110"/>
      <c r="I36" s="110"/>
      <c r="J36" s="106"/>
      <c r="K36" s="103"/>
    </row>
    <row r="37" spans="1:11" ht="15.75" x14ac:dyDescent="0.25">
      <c r="A37" s="100"/>
      <c r="B37" s="104" t="s">
        <v>312</v>
      </c>
      <c r="C37" s="104"/>
      <c r="D37" s="104"/>
      <c r="E37" s="104"/>
      <c r="F37" s="104"/>
      <c r="G37" s="119"/>
      <c r="H37" s="119"/>
      <c r="I37" s="119"/>
      <c r="J37" s="111">
        <f>+J32</f>
        <v>4268347.09</v>
      </c>
      <c r="K37" s="103"/>
    </row>
    <row r="38" spans="1:11" ht="15.75" x14ac:dyDescent="0.25">
      <c r="A38" s="100"/>
      <c r="B38" s="101"/>
      <c r="C38" s="101"/>
      <c r="D38" s="101"/>
      <c r="E38" s="101"/>
      <c r="F38" s="101"/>
      <c r="G38" s="101"/>
      <c r="H38" s="101"/>
      <c r="I38" s="101"/>
      <c r="J38" s="117"/>
      <c r="K38" s="103"/>
    </row>
    <row r="39" spans="1:11" ht="15.75" x14ac:dyDescent="0.25">
      <c r="A39" s="100"/>
      <c r="B39" s="107" t="s">
        <v>313</v>
      </c>
      <c r="C39" s="107"/>
      <c r="D39" s="107"/>
      <c r="E39" s="107"/>
      <c r="F39" s="107"/>
      <c r="G39" s="101"/>
      <c r="H39" s="101"/>
      <c r="I39" s="101"/>
      <c r="J39" s="106"/>
      <c r="K39" s="103"/>
    </row>
    <row r="40" spans="1:11" ht="15.75" x14ac:dyDescent="0.25">
      <c r="A40" s="100"/>
      <c r="B40" s="101" t="s">
        <v>321</v>
      </c>
      <c r="C40" s="101"/>
      <c r="D40" s="101"/>
      <c r="E40" s="101"/>
      <c r="F40" s="101"/>
      <c r="G40" s="119"/>
      <c r="H40" s="119"/>
      <c r="I40" s="119"/>
      <c r="J40" s="106">
        <v>3066722.62</v>
      </c>
      <c r="K40" s="103"/>
    </row>
    <row r="41" spans="1:11" ht="15.75" x14ac:dyDescent="0.25">
      <c r="A41" s="100"/>
      <c r="B41" s="101"/>
      <c r="C41" s="101"/>
      <c r="D41" s="101"/>
      <c r="E41" s="101"/>
      <c r="F41" s="101"/>
      <c r="G41" s="120"/>
      <c r="H41" s="120"/>
      <c r="I41" s="120"/>
      <c r="J41" s="106"/>
      <c r="K41" s="103"/>
    </row>
    <row r="42" spans="1:11" ht="16.5" thickBot="1" x14ac:dyDescent="0.3">
      <c r="A42" s="100"/>
      <c r="B42" s="104" t="s">
        <v>317</v>
      </c>
      <c r="C42" s="104"/>
      <c r="D42" s="104"/>
      <c r="E42" s="104"/>
      <c r="F42" s="104"/>
      <c r="G42" s="101"/>
      <c r="H42" s="101"/>
      <c r="I42" s="101"/>
      <c r="J42" s="114">
        <f>J32-J40</f>
        <v>1201624.4699999997</v>
      </c>
      <c r="K42" s="103"/>
    </row>
    <row r="43" spans="1:11" ht="17.25" thickTop="1" thickBot="1" x14ac:dyDescent="0.3">
      <c r="A43" s="121"/>
      <c r="B43" s="122"/>
      <c r="C43" s="122"/>
      <c r="D43" s="122"/>
      <c r="E43" s="122"/>
      <c r="F43" s="122"/>
      <c r="G43" s="123"/>
      <c r="H43" s="123"/>
      <c r="I43" s="123"/>
      <c r="J43" s="124"/>
      <c r="K43" s="125"/>
    </row>
    <row r="44" spans="1:11" ht="16.5" thickTop="1" x14ac:dyDescent="0.25">
      <c r="A44" s="97"/>
      <c r="B44" s="126"/>
      <c r="C44" s="126"/>
      <c r="D44" s="126"/>
      <c r="E44" s="126"/>
      <c r="F44" s="126"/>
      <c r="G44" s="97"/>
      <c r="H44" s="97"/>
      <c r="I44" s="97"/>
      <c r="J44" s="127" t="s">
        <v>322</v>
      </c>
      <c r="K44" s="127"/>
    </row>
    <row r="45" spans="1:11" ht="15.75" x14ac:dyDescent="0.25">
      <c r="A45" s="101"/>
      <c r="B45" s="104"/>
      <c r="C45" s="104"/>
      <c r="D45" s="104"/>
      <c r="E45" s="104"/>
      <c r="F45" s="104"/>
      <c r="G45" s="101"/>
      <c r="H45" s="101"/>
      <c r="I45" s="101"/>
      <c r="J45" s="128"/>
      <c r="K45" s="101"/>
    </row>
    <row r="46" spans="1:11" ht="15.75" x14ac:dyDescent="0.25">
      <c r="A46" s="83"/>
      <c r="B46" s="129"/>
      <c r="C46" s="129"/>
      <c r="D46" s="130"/>
      <c r="E46" s="131"/>
      <c r="F46" s="131"/>
      <c r="G46" s="131"/>
      <c r="H46" s="117"/>
      <c r="I46" s="132"/>
      <c r="J46" s="132"/>
      <c r="K46" s="101"/>
    </row>
    <row r="47" spans="1:11" ht="15.75" x14ac:dyDescent="0.25">
      <c r="A47" s="101"/>
      <c r="B47" s="133" t="s">
        <v>323</v>
      </c>
      <c r="C47" s="133"/>
      <c r="D47" s="110"/>
      <c r="E47" s="134" t="s">
        <v>324</v>
      </c>
      <c r="F47" s="134"/>
      <c r="G47" s="134"/>
      <c r="H47" s="65"/>
      <c r="I47" s="105" t="s">
        <v>325</v>
      </c>
      <c r="J47" s="105"/>
      <c r="K47" s="105"/>
    </row>
    <row r="57" spans="1:11" ht="15.75" x14ac:dyDescent="0.25">
      <c r="A57" s="64" t="s">
        <v>299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ht="15.75" x14ac:dyDescent="0.25">
      <c r="A58" s="65"/>
      <c r="B58" s="66"/>
      <c r="C58" s="67" t="s">
        <v>292</v>
      </c>
      <c r="D58" s="68"/>
      <c r="E58" s="68"/>
      <c r="F58" s="68"/>
      <c r="G58" s="68"/>
      <c r="H58" s="68"/>
      <c r="I58" s="69"/>
      <c r="J58" s="70"/>
      <c r="K58" s="66"/>
    </row>
    <row r="59" spans="1:11" ht="15.7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5.75" x14ac:dyDescent="0.25">
      <c r="A60" s="71"/>
      <c r="B60" s="72" t="s">
        <v>293</v>
      </c>
      <c r="C60" s="72"/>
      <c r="D60" s="73">
        <v>216</v>
      </c>
      <c r="E60" s="65"/>
      <c r="F60" s="72" t="s">
        <v>294</v>
      </c>
      <c r="G60" s="72" t="s">
        <v>295</v>
      </c>
      <c r="H60" s="74">
        <v>1</v>
      </c>
      <c r="I60" s="71"/>
      <c r="J60" s="71"/>
      <c r="K60" s="71"/>
    </row>
    <row r="61" spans="1:11" ht="15.75" x14ac:dyDescent="0.25">
      <c r="A61" s="71"/>
      <c r="B61" s="72" t="s">
        <v>296</v>
      </c>
      <c r="C61" s="72"/>
      <c r="D61" s="74">
        <v>1</v>
      </c>
      <c r="E61" s="75"/>
      <c r="F61" s="75"/>
      <c r="G61" s="75" t="s">
        <v>297</v>
      </c>
      <c r="H61" s="73">
        <v>1</v>
      </c>
      <c r="I61" s="71"/>
      <c r="J61" s="71"/>
      <c r="K61" s="71"/>
    </row>
    <row r="62" spans="1:11" ht="15.75" x14ac:dyDescent="0.25">
      <c r="A62" s="65"/>
      <c r="B62" s="72" t="s">
        <v>298</v>
      </c>
      <c r="C62" s="72"/>
      <c r="D62" s="76" t="s">
        <v>299</v>
      </c>
      <c r="E62" s="76"/>
      <c r="F62" s="76"/>
      <c r="G62" s="76"/>
      <c r="H62" s="76"/>
      <c r="I62" s="65"/>
      <c r="J62" s="77"/>
      <c r="K62" s="65"/>
    </row>
    <row r="63" spans="1:11" ht="15.75" x14ac:dyDescent="0.25">
      <c r="A63" s="65"/>
      <c r="B63" s="78" t="s">
        <v>300</v>
      </c>
      <c r="C63" s="78"/>
      <c r="D63" s="79" t="s">
        <v>326</v>
      </c>
      <c r="E63" s="79"/>
      <c r="F63" s="79"/>
      <c r="G63" s="79"/>
      <c r="H63" s="80" t="s">
        <v>302</v>
      </c>
      <c r="I63" s="80"/>
      <c r="J63" s="81" t="s">
        <v>327</v>
      </c>
      <c r="K63" s="81"/>
    </row>
    <row r="64" spans="1:11" ht="15.75" x14ac:dyDescent="0.25">
      <c r="A64" s="65"/>
      <c r="B64" s="82" t="s">
        <v>304</v>
      </c>
      <c r="C64" s="83" t="s">
        <v>305</v>
      </c>
      <c r="D64" s="84"/>
      <c r="E64" s="85"/>
      <c r="F64" s="86"/>
      <c r="G64" s="87"/>
      <c r="H64" s="88"/>
      <c r="I64" s="89"/>
      <c r="J64" s="90"/>
      <c r="K64" s="65"/>
    </row>
    <row r="65" spans="1:11" ht="16.5" thickBot="1" x14ac:dyDescent="0.3">
      <c r="A65" s="65"/>
      <c r="B65" s="65"/>
      <c r="C65" s="65"/>
      <c r="D65" s="65"/>
      <c r="E65" s="65"/>
      <c r="F65" s="91"/>
      <c r="G65" s="92"/>
      <c r="H65" s="93"/>
      <c r="I65" s="94"/>
      <c r="J65" s="95"/>
      <c r="K65" s="65"/>
    </row>
    <row r="66" spans="1:11" ht="16.5" thickTop="1" x14ac:dyDescent="0.25">
      <c r="A66" s="96"/>
      <c r="B66" s="97"/>
      <c r="C66" s="97"/>
      <c r="D66" s="97"/>
      <c r="E66" s="97"/>
      <c r="F66" s="97"/>
      <c r="G66" s="97"/>
      <c r="H66" s="97"/>
      <c r="I66" s="97"/>
      <c r="J66" s="98"/>
      <c r="K66" s="99"/>
    </row>
    <row r="67" spans="1:11" ht="15.75" x14ac:dyDescent="0.25">
      <c r="A67" s="100"/>
      <c r="B67" s="101"/>
      <c r="C67" s="101"/>
      <c r="D67" s="101"/>
      <c r="E67" s="101"/>
      <c r="F67" s="101"/>
      <c r="G67" s="101"/>
      <c r="H67" s="101"/>
      <c r="I67" s="101"/>
      <c r="J67" s="102" t="s">
        <v>306</v>
      </c>
      <c r="K67" s="103"/>
    </row>
    <row r="68" spans="1:11" ht="15.75" x14ac:dyDescent="0.25">
      <c r="A68" s="100"/>
      <c r="B68" s="104" t="s">
        <v>307</v>
      </c>
      <c r="C68" s="104"/>
      <c r="D68" s="104"/>
      <c r="E68" s="104"/>
      <c r="F68" s="104"/>
      <c r="G68" s="105"/>
      <c r="H68" s="105"/>
      <c r="I68" s="105"/>
      <c r="J68" s="106">
        <v>4588468.16</v>
      </c>
      <c r="K68" s="103"/>
    </row>
    <row r="69" spans="1:11" ht="15.75" x14ac:dyDescent="0.25">
      <c r="A69" s="100"/>
      <c r="B69" s="101"/>
      <c r="C69" s="101"/>
      <c r="D69" s="101"/>
      <c r="E69" s="101"/>
      <c r="F69" s="101"/>
      <c r="G69" s="101"/>
      <c r="H69" s="101"/>
      <c r="I69" s="101"/>
      <c r="J69" s="106"/>
      <c r="K69" s="103"/>
    </row>
    <row r="70" spans="1:11" ht="15.75" x14ac:dyDescent="0.25">
      <c r="A70" s="100"/>
      <c r="B70" s="107" t="s">
        <v>308</v>
      </c>
      <c r="C70" s="107"/>
      <c r="D70" s="107"/>
      <c r="E70" s="107"/>
      <c r="F70" s="107"/>
      <c r="G70" s="101"/>
      <c r="H70" s="101"/>
      <c r="I70" s="101"/>
      <c r="J70" s="106"/>
      <c r="K70" s="103"/>
    </row>
    <row r="71" spans="1:11" ht="15.75" x14ac:dyDescent="0.25">
      <c r="A71" s="100"/>
      <c r="B71" s="101" t="s">
        <v>309</v>
      </c>
      <c r="C71" s="101"/>
      <c r="D71" s="101"/>
      <c r="E71" s="101"/>
      <c r="F71" s="101"/>
      <c r="G71" s="108"/>
      <c r="H71" s="108"/>
      <c r="I71" s="108"/>
      <c r="J71" s="106">
        <v>0</v>
      </c>
      <c r="K71" s="103"/>
    </row>
    <row r="72" spans="1:11" ht="15.75" x14ac:dyDescent="0.25">
      <c r="A72" s="100"/>
      <c r="B72" s="101" t="s">
        <v>310</v>
      </c>
      <c r="C72" s="101"/>
      <c r="D72" s="101"/>
      <c r="E72" s="101"/>
      <c r="F72" s="101"/>
      <c r="G72" s="105"/>
      <c r="H72" s="105"/>
      <c r="I72" s="105"/>
      <c r="J72" s="106">
        <v>3880277.5</v>
      </c>
      <c r="K72" s="103"/>
    </row>
    <row r="73" spans="1:11" ht="15.75" x14ac:dyDescent="0.25">
      <c r="A73" s="100"/>
      <c r="B73" s="101" t="s">
        <v>311</v>
      </c>
      <c r="C73" s="101"/>
      <c r="D73" s="101"/>
      <c r="E73" s="101"/>
      <c r="F73" s="101"/>
      <c r="G73" s="105"/>
      <c r="H73" s="105"/>
      <c r="I73" s="105"/>
      <c r="J73" s="106">
        <v>0</v>
      </c>
      <c r="K73" s="103"/>
    </row>
    <row r="74" spans="1:11" ht="15.75" x14ac:dyDescent="0.25">
      <c r="A74" s="100"/>
      <c r="B74" s="104" t="s">
        <v>312</v>
      </c>
      <c r="C74" s="104"/>
      <c r="D74" s="104"/>
      <c r="E74" s="104"/>
      <c r="F74" s="104"/>
      <c r="G74" s="101"/>
      <c r="H74" s="101"/>
      <c r="I74" s="101"/>
      <c r="J74" s="111">
        <f>J68+J72</f>
        <v>8468745.6600000001</v>
      </c>
      <c r="K74" s="103"/>
    </row>
    <row r="75" spans="1:11" ht="15.75" x14ac:dyDescent="0.25">
      <c r="A75" s="100"/>
      <c r="B75" s="101"/>
      <c r="C75" s="101"/>
      <c r="D75" s="101"/>
      <c r="E75" s="101"/>
      <c r="F75" s="101"/>
      <c r="G75" s="101"/>
      <c r="H75" s="101"/>
      <c r="I75" s="101"/>
      <c r="J75" s="106"/>
      <c r="K75" s="103"/>
    </row>
    <row r="76" spans="1:11" ht="15.75" x14ac:dyDescent="0.25">
      <c r="A76" s="100"/>
      <c r="B76" s="107" t="s">
        <v>313</v>
      </c>
      <c r="C76" s="107"/>
      <c r="D76" s="107"/>
      <c r="E76" s="107"/>
      <c r="F76" s="107"/>
      <c r="G76" s="101"/>
      <c r="H76" s="101"/>
      <c r="I76" s="101"/>
      <c r="J76" s="106"/>
      <c r="K76" s="103"/>
    </row>
    <row r="77" spans="1:11" ht="15.75" x14ac:dyDescent="0.25">
      <c r="A77" s="100"/>
      <c r="B77" s="101" t="s">
        <v>314</v>
      </c>
      <c r="C77" s="101"/>
      <c r="D77" s="101"/>
      <c r="E77" s="101"/>
      <c r="F77" s="101"/>
      <c r="G77" s="105"/>
      <c r="H77" s="105"/>
      <c r="I77" s="105"/>
      <c r="J77" s="106">
        <v>2300700.56</v>
      </c>
      <c r="K77" s="103"/>
    </row>
    <row r="78" spans="1:11" ht="15.75" x14ac:dyDescent="0.25">
      <c r="A78" s="100"/>
      <c r="B78" s="101" t="s">
        <v>315</v>
      </c>
      <c r="C78" s="101"/>
      <c r="D78" s="101"/>
      <c r="E78" s="101"/>
      <c r="F78" s="101"/>
      <c r="G78" s="105"/>
      <c r="H78" s="105"/>
      <c r="I78" s="105"/>
      <c r="J78" s="106">
        <v>1060000</v>
      </c>
      <c r="K78" s="103"/>
    </row>
    <row r="79" spans="1:11" ht="15.75" x14ac:dyDescent="0.25">
      <c r="A79" s="100"/>
      <c r="B79" s="101" t="s">
        <v>316</v>
      </c>
      <c r="C79" s="101"/>
      <c r="D79" s="101"/>
      <c r="E79" s="101"/>
      <c r="F79" s="101"/>
      <c r="G79" s="110"/>
      <c r="H79" s="110"/>
      <c r="I79" s="110"/>
      <c r="J79" s="112">
        <v>2416.5100000000002</v>
      </c>
      <c r="K79" s="103"/>
    </row>
    <row r="80" spans="1:11" ht="15.75" x14ac:dyDescent="0.25">
      <c r="A80" s="100"/>
      <c r="B80" s="101"/>
      <c r="C80" s="101"/>
      <c r="D80" s="101"/>
      <c r="E80" s="101"/>
      <c r="F80" s="101"/>
      <c r="G80" s="110"/>
      <c r="H80" s="110"/>
      <c r="I80" s="110"/>
      <c r="J80" s="113">
        <f>SUM(J77:J79)</f>
        <v>3363117.07</v>
      </c>
      <c r="K80" s="103"/>
    </row>
    <row r="81" spans="1:11" ht="16.5" thickBot="1" x14ac:dyDescent="0.3">
      <c r="A81" s="100"/>
      <c r="B81" s="104" t="s">
        <v>317</v>
      </c>
      <c r="C81" s="104"/>
      <c r="D81" s="104"/>
      <c r="E81" s="104"/>
      <c r="F81" s="104"/>
      <c r="G81" s="105"/>
      <c r="H81" s="105"/>
      <c r="I81" s="105"/>
      <c r="J81" s="114">
        <f>J74-J80</f>
        <v>5105628.59</v>
      </c>
      <c r="K81" s="103"/>
    </row>
    <row r="82" spans="1:11" ht="16.5" thickTop="1" x14ac:dyDescent="0.25">
      <c r="A82" s="100"/>
      <c r="B82" s="115"/>
      <c r="C82" s="115"/>
      <c r="D82" s="115"/>
      <c r="E82" s="115"/>
      <c r="F82" s="115"/>
      <c r="G82" s="115"/>
      <c r="H82" s="115"/>
      <c r="I82" s="115"/>
      <c r="J82" s="116"/>
      <c r="K82" s="103"/>
    </row>
    <row r="83" spans="1:11" ht="15.75" x14ac:dyDescent="0.25">
      <c r="A83" s="100"/>
      <c r="B83" s="101"/>
      <c r="C83" s="101"/>
      <c r="D83" s="101"/>
      <c r="E83" s="101"/>
      <c r="F83" s="101"/>
      <c r="G83" s="101"/>
      <c r="H83" s="101"/>
      <c r="I83" s="101"/>
      <c r="J83" s="95"/>
      <c r="K83" s="103"/>
    </row>
    <row r="84" spans="1:11" ht="15.75" x14ac:dyDescent="0.25">
      <c r="A84" s="100"/>
      <c r="B84" s="101"/>
      <c r="C84" s="101"/>
      <c r="D84" s="101"/>
      <c r="E84" s="101"/>
      <c r="F84" s="101"/>
      <c r="G84" s="101"/>
      <c r="H84" s="101"/>
      <c r="I84" s="101"/>
      <c r="J84" s="102" t="s">
        <v>318</v>
      </c>
      <c r="K84" s="103"/>
    </row>
    <row r="85" spans="1:11" ht="15.75" x14ac:dyDescent="0.25">
      <c r="A85" s="100"/>
      <c r="B85" s="104" t="s">
        <v>319</v>
      </c>
      <c r="C85" s="104"/>
      <c r="D85" s="104"/>
      <c r="E85" s="104"/>
      <c r="F85" s="104"/>
      <c r="G85" s="105"/>
      <c r="H85" s="105"/>
      <c r="I85" s="105"/>
      <c r="J85" s="106">
        <v>6846649.1500000004</v>
      </c>
      <c r="K85" s="103"/>
    </row>
    <row r="86" spans="1:11" ht="15.75" x14ac:dyDescent="0.25">
      <c r="A86" s="100"/>
      <c r="B86" s="104"/>
      <c r="C86" s="104"/>
      <c r="D86" s="104"/>
      <c r="E86" s="104"/>
      <c r="F86" s="104"/>
      <c r="G86" s="110"/>
      <c r="H86" s="110"/>
      <c r="I86" s="110"/>
      <c r="J86" s="106"/>
      <c r="K86" s="103"/>
    </row>
    <row r="87" spans="1:11" ht="15.75" x14ac:dyDescent="0.25">
      <c r="A87" s="100"/>
      <c r="B87" s="107" t="s">
        <v>308</v>
      </c>
      <c r="C87" s="107"/>
      <c r="D87" s="107"/>
      <c r="E87" s="107"/>
      <c r="F87" s="107"/>
      <c r="G87" s="101"/>
      <c r="H87" s="101"/>
      <c r="I87" s="101"/>
      <c r="J87" s="117"/>
      <c r="K87" s="103"/>
    </row>
    <row r="88" spans="1:11" ht="15.75" x14ac:dyDescent="0.25">
      <c r="A88" s="100"/>
      <c r="B88" s="101" t="s">
        <v>320</v>
      </c>
      <c r="C88" s="101"/>
      <c r="D88" s="101"/>
      <c r="E88" s="101"/>
      <c r="F88" s="101"/>
      <c r="G88" s="105"/>
      <c r="H88" s="105"/>
      <c r="I88" s="105"/>
      <c r="J88" s="106">
        <v>0</v>
      </c>
      <c r="K88" s="103"/>
    </row>
    <row r="89" spans="1:11" ht="15.75" x14ac:dyDescent="0.25">
      <c r="A89" s="100"/>
      <c r="B89" s="101"/>
      <c r="C89" s="101"/>
      <c r="D89" s="101"/>
      <c r="E89" s="101"/>
      <c r="F89" s="101"/>
      <c r="G89" s="110"/>
      <c r="H89" s="110"/>
      <c r="I89" s="110"/>
      <c r="J89" s="106"/>
      <c r="K89" s="103"/>
    </row>
    <row r="90" spans="1:11" ht="15.75" x14ac:dyDescent="0.25">
      <c r="A90" s="100"/>
      <c r="B90" s="104" t="s">
        <v>312</v>
      </c>
      <c r="C90" s="104"/>
      <c r="D90" s="104"/>
      <c r="E90" s="104"/>
      <c r="F90" s="104"/>
      <c r="G90" s="119"/>
      <c r="H90" s="119"/>
      <c r="I90" s="119"/>
      <c r="J90" s="111">
        <f>J85+J88</f>
        <v>6846649.1500000004</v>
      </c>
      <c r="K90" s="103"/>
    </row>
    <row r="91" spans="1:11" ht="15.75" x14ac:dyDescent="0.25">
      <c r="A91" s="100"/>
      <c r="B91" s="101"/>
      <c r="C91" s="101"/>
      <c r="D91" s="101"/>
      <c r="E91" s="101"/>
      <c r="F91" s="101"/>
      <c r="G91" s="101"/>
      <c r="H91" s="101"/>
      <c r="I91" s="101"/>
      <c r="J91" s="117"/>
      <c r="K91" s="103"/>
    </row>
    <row r="92" spans="1:11" ht="15.75" x14ac:dyDescent="0.25">
      <c r="A92" s="100"/>
      <c r="B92" s="107" t="s">
        <v>313</v>
      </c>
      <c r="C92" s="107"/>
      <c r="D92" s="107"/>
      <c r="E92" s="107"/>
      <c r="F92" s="107"/>
      <c r="G92" s="101"/>
      <c r="H92" s="101"/>
      <c r="I92" s="101"/>
      <c r="J92" s="106"/>
      <c r="K92" s="103"/>
    </row>
    <row r="93" spans="1:11" ht="15.75" x14ac:dyDescent="0.25">
      <c r="A93" s="100"/>
      <c r="B93" s="101" t="s">
        <v>321</v>
      </c>
      <c r="C93" s="101"/>
      <c r="D93" s="101"/>
      <c r="E93" s="101"/>
      <c r="F93" s="101"/>
      <c r="G93" s="119"/>
      <c r="H93" s="119"/>
      <c r="I93" s="119"/>
      <c r="J93" s="106">
        <v>1741020.56</v>
      </c>
      <c r="K93" s="103"/>
    </row>
    <row r="94" spans="1:11" ht="15.75" x14ac:dyDescent="0.25">
      <c r="A94" s="100"/>
      <c r="B94" s="101"/>
      <c r="C94" s="101"/>
      <c r="D94" s="101"/>
      <c r="E94" s="101"/>
      <c r="F94" s="101"/>
      <c r="G94" s="120"/>
      <c r="H94" s="120"/>
      <c r="I94" s="120"/>
      <c r="J94" s="106"/>
      <c r="K94" s="103"/>
    </row>
    <row r="95" spans="1:11" ht="16.5" thickBot="1" x14ac:dyDescent="0.3">
      <c r="A95" s="100"/>
      <c r="B95" s="104" t="s">
        <v>317</v>
      </c>
      <c r="C95" s="104"/>
      <c r="D95" s="104"/>
      <c r="E95" s="104"/>
      <c r="F95" s="104"/>
      <c r="G95" s="101"/>
      <c r="H95" s="101"/>
      <c r="I95" s="101"/>
      <c r="J95" s="114">
        <f>+J90-J93</f>
        <v>5105628.59</v>
      </c>
      <c r="K95" s="103"/>
    </row>
    <row r="96" spans="1:11" ht="17.25" thickTop="1" thickBot="1" x14ac:dyDescent="0.3">
      <c r="A96" s="121"/>
      <c r="B96" s="122"/>
      <c r="C96" s="122"/>
      <c r="D96" s="122"/>
      <c r="E96" s="122"/>
      <c r="F96" s="122"/>
      <c r="G96" s="123"/>
      <c r="H96" s="123"/>
      <c r="I96" s="123"/>
      <c r="J96" s="124"/>
      <c r="K96" s="125"/>
    </row>
    <row r="97" spans="1:11" ht="16.5" thickTop="1" x14ac:dyDescent="0.25">
      <c r="A97" s="97"/>
      <c r="B97" s="126"/>
      <c r="C97" s="126"/>
      <c r="D97" s="126"/>
      <c r="E97" s="126"/>
      <c r="F97" s="126"/>
      <c r="G97" s="97"/>
      <c r="H97" s="97"/>
      <c r="I97" s="97"/>
      <c r="J97" s="127" t="s">
        <v>322</v>
      </c>
      <c r="K97" s="127"/>
    </row>
    <row r="98" spans="1:11" ht="15.75" x14ac:dyDescent="0.25">
      <c r="A98" s="101"/>
      <c r="B98" s="104"/>
      <c r="C98" s="104"/>
      <c r="D98" s="104"/>
      <c r="E98" s="104"/>
      <c r="F98" s="104"/>
      <c r="G98" s="101"/>
      <c r="H98" s="101"/>
      <c r="I98" s="101"/>
      <c r="J98" s="128"/>
      <c r="K98" s="101"/>
    </row>
    <row r="99" spans="1:11" ht="15.75" x14ac:dyDescent="0.25">
      <c r="A99" s="83"/>
      <c r="B99" s="129"/>
      <c r="C99" s="129"/>
      <c r="D99" s="130"/>
      <c r="E99" s="131"/>
      <c r="F99" s="131"/>
      <c r="G99" s="131"/>
      <c r="H99" s="117"/>
      <c r="I99" s="132"/>
      <c r="J99" s="132"/>
      <c r="K99" s="101"/>
    </row>
    <row r="100" spans="1:11" ht="15.75" x14ac:dyDescent="0.25">
      <c r="A100" s="101"/>
      <c r="B100" s="133" t="s">
        <v>323</v>
      </c>
      <c r="C100" s="133"/>
      <c r="D100" s="110"/>
      <c r="E100" s="134" t="s">
        <v>324</v>
      </c>
      <c r="F100" s="134"/>
      <c r="G100" s="134"/>
      <c r="H100" s="65"/>
      <c r="I100" s="105" t="s">
        <v>325</v>
      </c>
      <c r="J100" s="105"/>
      <c r="K100" s="105"/>
    </row>
  </sheetData>
  <protectedRanges>
    <protectedRange sqref="I11" name="Rango1"/>
    <protectedRange sqref="E46 B46 I46" name="Rango1_2_1"/>
    <protectedRange sqref="I64" name="Rango1_1"/>
    <protectedRange sqref="E99 B99 I99" name="Rango1_2_1_1"/>
  </protectedRanges>
  <mergeCells count="51">
    <mergeCell ref="G88:I88"/>
    <mergeCell ref="G90:I90"/>
    <mergeCell ref="G93:I93"/>
    <mergeCell ref="J97:K97"/>
    <mergeCell ref="B99:C99"/>
    <mergeCell ref="E100:G100"/>
    <mergeCell ref="I100:K100"/>
    <mergeCell ref="G72:I72"/>
    <mergeCell ref="G73:I73"/>
    <mergeCell ref="G77:I77"/>
    <mergeCell ref="G78:I78"/>
    <mergeCell ref="G81:I81"/>
    <mergeCell ref="G85:I85"/>
    <mergeCell ref="B63:C63"/>
    <mergeCell ref="D63:G63"/>
    <mergeCell ref="H63:I63"/>
    <mergeCell ref="J63:K63"/>
    <mergeCell ref="G68:I68"/>
    <mergeCell ref="G71:I71"/>
    <mergeCell ref="A57:K57"/>
    <mergeCell ref="C58:H58"/>
    <mergeCell ref="B60:C60"/>
    <mergeCell ref="F60:G60"/>
    <mergeCell ref="B61:C61"/>
    <mergeCell ref="B62:C62"/>
    <mergeCell ref="D62:H62"/>
    <mergeCell ref="G37:I37"/>
    <mergeCell ref="G40:I40"/>
    <mergeCell ref="J44:K44"/>
    <mergeCell ref="B46:C46"/>
    <mergeCell ref="E47:G47"/>
    <mergeCell ref="I47:K47"/>
    <mergeCell ref="G19:I19"/>
    <mergeCell ref="G24:I24"/>
    <mergeCell ref="G25:I25"/>
    <mergeCell ref="G28:I28"/>
    <mergeCell ref="G32:I32"/>
    <mergeCell ref="G35:I35"/>
    <mergeCell ref="B10:C10"/>
    <mergeCell ref="D10:G10"/>
    <mergeCell ref="H10:I10"/>
    <mergeCell ref="J10:K10"/>
    <mergeCell ref="G15:I15"/>
    <mergeCell ref="G18:I18"/>
    <mergeCell ref="A4:K4"/>
    <mergeCell ref="C5:H5"/>
    <mergeCell ref="B7:C7"/>
    <mergeCell ref="F7:G7"/>
    <mergeCell ref="B8:C8"/>
    <mergeCell ref="B9:C9"/>
    <mergeCell ref="D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Libros de Banco</vt:lpstr>
      <vt:lpstr>Conciliaciones Bancarias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2018-06-11T13:28:55Z</dcterms:created>
  <dcterms:modified xsi:type="dcterms:W3CDTF">2018-06-11T13:45:47Z</dcterms:modified>
</cp:coreProperties>
</file>