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Diciembre\Presupuesto\"/>
    </mc:Choice>
  </mc:AlternateContent>
  <xr:revisionPtr revIDLastSave="0" documentId="14_{8E19D470-4246-47A2-862A-571AFA319D9B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" i="1" l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16" i="1"/>
  <c r="P17" i="1" l="1"/>
  <c r="P18" i="1"/>
  <c r="P19" i="1"/>
  <c r="P20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B67" i="1"/>
  <c r="P57" i="1" l="1"/>
  <c r="P15" i="1"/>
  <c r="P67" i="1"/>
  <c r="C31" i="1"/>
  <c r="D31" i="1"/>
  <c r="E31" i="1"/>
  <c r="F31" i="1"/>
  <c r="G31" i="1"/>
  <c r="H31" i="1"/>
  <c r="I31" i="1"/>
  <c r="F21" i="1"/>
  <c r="F15" i="1"/>
  <c r="B57" i="1" l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J31" i="1"/>
  <c r="K31" i="1"/>
  <c r="L31" i="1"/>
  <c r="M31" i="1"/>
  <c r="N31" i="1"/>
  <c r="O31" i="1"/>
  <c r="B31" i="1"/>
  <c r="B21" i="1"/>
  <c r="C15" i="1"/>
  <c r="D15" i="1"/>
  <c r="E15" i="1"/>
  <c r="G15" i="1"/>
  <c r="H15" i="1"/>
  <c r="I15" i="1"/>
  <c r="J15" i="1"/>
  <c r="K15" i="1"/>
  <c r="L15" i="1"/>
  <c r="M15" i="1"/>
  <c r="N15" i="1"/>
  <c r="O15" i="1"/>
  <c r="B15" i="1"/>
  <c r="O21" i="1"/>
  <c r="E21" i="1"/>
  <c r="G21" i="1"/>
  <c r="H21" i="1"/>
  <c r="I21" i="1"/>
  <c r="J21" i="1"/>
  <c r="K21" i="1"/>
  <c r="L21" i="1"/>
  <c r="M21" i="1"/>
  <c r="N21" i="1"/>
  <c r="C21" i="1"/>
  <c r="D21" i="1"/>
  <c r="P31" i="1" l="1"/>
  <c r="P50" i="1"/>
  <c r="P41" i="1"/>
  <c r="P21" i="1"/>
  <c r="C88" i="1"/>
  <c r="N88" i="1"/>
  <c r="F88" i="1"/>
  <c r="E88" i="1"/>
  <c r="I88" i="1"/>
  <c r="M88" i="1"/>
  <c r="G88" i="1"/>
  <c r="O88" i="1"/>
  <c r="J88" i="1"/>
  <c r="L88" i="1"/>
  <c r="K88" i="1"/>
  <c r="H88" i="1"/>
  <c r="D88" i="1"/>
  <c r="B88" i="1"/>
  <c r="P88" i="1" l="1"/>
</calcChain>
</file>

<file path=xl/sharedStrings.xml><?xml version="1.0" encoding="utf-8"?>
<sst xmlns="http://schemas.openxmlformats.org/spreadsheetml/2006/main" count="107" uniqueCount="107">
  <si>
    <t>MINISTERIO DE CULTURA</t>
  </si>
  <si>
    <t xml:space="preserve"> DIRECCION FINANCIERA / DEPARTAMENTO DE PRESUPUESTO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</si>
  <si>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</si>
  <si>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</si>
  <si>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</si>
  <si>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</si>
  <si>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</si>
  <si>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</si>
  <si>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</si>
  <si>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</si>
  <si>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</si>
  <si>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</si>
  <si>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</si>
  <si>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</si>
  <si>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</si>
  <si>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</si>
  <si>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</si>
  <si>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</si>
  <si>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</si>
  <si>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</si>
  <si>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</si>
  <si>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</si>
  <si>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</si>
  <si>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</si>
  <si>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</si>
  <si>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</si>
  <si>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</si>
  <si>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</si>
  <si>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</si>
  <si>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</si>
  <si>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</si>
  <si>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</si>
  <si>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</si>
  <si>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</si>
  <si>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</si>
  <si>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</si>
  <si>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</si>
  <si>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</si>
  <si>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</si>
  <si>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</si>
  <si>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</si>
  <si>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</si>
  <si>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</si>
  <si>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</si>
  <si>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</si>
  <si>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</si>
  <si>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</si>
  <si>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</si>
  <si>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</si>
  <si>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</si>
  <si>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</si>
  <si>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</si>
  <si>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</si>
  <si>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</si>
  <si>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</si>
  <si>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</si>
  <si>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</si>
  <si>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</si>
  <si>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</si>
  <si>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</si>
  <si>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</si>
  <si>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</si>
  <si>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</si>
  <si>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</si>
  <si>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</si>
  <si>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</si>
  <si>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</si>
  <si>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</si>
  <si>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</si>
  <si>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</si>
  <si>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</si>
  <si>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</si>
  <si>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</si>
  <si>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</si>
  <si>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</si>
  <si>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</si>
  <si>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</si>
  <si>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</si>
  <si>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</si>
  <si>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</si>
  <si>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</si>
  <si>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</si>
  <si>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</si>
  <si>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</si>
  <si>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</si>
  <si>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</si>
  <si>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</si>
  <si>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</si>
  <si>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</si>
  <si>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</si>
  <si>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</si>
  <si>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</si>
  <si>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</si>
  <si>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</si>
  <si>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</si>
  <si>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</si>
  <si>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</si>
  <si>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</si>
  <si>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</si>
  <si>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</si>
  <si>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</si>
  <si>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t>Año 2023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</si>
  <si>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</si>
  <si>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 xml:space="preserve"> </t>
  </si>
  <si>
    <t>Capítulo 0216</t>
  </si>
  <si>
    <t>En RD$3,784,035,327.63</t>
  </si>
  <si>
    <t xml:space="preserve">Ejecución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</si>
</sst>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165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655365</xdr:colOff>
      <xdr:row>0</xdr:row>
      <xdr:rowOff>95889</xdr:rowOff>
    </xdr:from>
    <xdr:to>
      <xdr:col>7</xdr:col>
      <xdr:colOff>189225</xdr:colOff>
      <xdr:row>5</xdr:row>
      <xdr:rowOff>13605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303" y="95889"/>
          <a:ext cx="1065797" cy="7114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sheetPr>
    <tabColor rgb="FFFFFF00"/>
  </sheetPr>
  <dimension ref="A5:V105"/>
  <sheetViews>
    <sheetView showGridLines="0" tabSelected="1" zoomScale="120" zoomScaleNormal="120" workbookViewId="0">
      <selection activeCell="A35" sqref="A35"/>
    </sheetView>
  </sheetViews>
  <sheetFormatPr baseColWidth="10" defaultColWidth="13.33203125" defaultRowHeight="12.75" x14ac:dyDescent="0.2"/>
  <cols>
    <col min="1" max="1" width="52" style="6" customWidth="1"/>
    <col min="2" max="2" width="15" style="6" bestFit="1" customWidth="1"/>
    <col min="3" max="3" width="15.33203125" style="6" bestFit="1" customWidth="1"/>
    <col min="4" max="4" width="13.5" style="6" bestFit="1" customWidth="1"/>
    <col min="5" max="6" width="13.33203125" style="6" bestFit="1" customWidth="1"/>
    <col min="7" max="7" width="13.5" style="6" bestFit="1" customWidth="1"/>
    <col min="8" max="10" width="13.6640625" style="6" bestFit="1" customWidth="1"/>
    <col min="11" max="11" width="13.83203125" style="6" bestFit="1" customWidth="1"/>
    <col min="12" max="12" width="14" style="6" bestFit="1" customWidth="1"/>
    <col min="13" max="13" width="13.83203125" style="6" bestFit="1" customWidth="1"/>
    <col min="14" max="15" width="13.33203125" style="6" bestFit="1" customWidth="1"/>
    <col min="16" max="16" width="15.1640625" style="6" bestFit="1" customWidth="1"/>
    <col min="17" max="17" width="14.83203125" style="6" bestFit="1" customWidth="1"/>
    <col min="18" max="16384" width="13.33203125" style="6"/>
  </cols>
  <sheetData>
    <row r="5" spans="1:22" x14ac:dyDescent="0.2">
      <c r="A5" s="6" t="s">
        <v>103</v>
      </c>
    </row>
    <row r="6" spans="1:22" ht="16.899999999999999" customHeight="1" x14ac:dyDescent="0.2">
      <c r="A6" s="40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22" ht="21" customHeight="1" x14ac:dyDescent="0.2">
      <c r="A7" s="38" t="s">
        <v>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2" ht="15.75" x14ac:dyDescent="0.2">
      <c r="A8" s="42" t="s">
        <v>101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22" ht="15.75" customHeight="1" x14ac:dyDescent="0.2">
      <c r="A9" s="38" t="s">
        <v>106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22" ht="15.75" customHeight="1" x14ac:dyDescent="0.2">
      <c r="A10" s="41" t="s">
        <v>105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22" ht="15.75" x14ac:dyDescent="0.2">
      <c r="A11" s="38" t="s">
        <v>104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22" ht="25.5" customHeight="1" x14ac:dyDescent="0.2">
      <c r="A12" s="33" t="s">
        <v>2</v>
      </c>
      <c r="B12" s="34" t="s">
        <v>3</v>
      </c>
      <c r="C12" s="34" t="s">
        <v>4</v>
      </c>
      <c r="D12" s="44" t="s">
        <v>5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27"/>
      <c r="Q12" s="25"/>
      <c r="R12" s="25"/>
      <c r="S12" s="25"/>
      <c r="T12" s="25"/>
      <c r="U12" s="25"/>
      <c r="V12" s="25"/>
    </row>
    <row r="13" spans="1:22" ht="22.9" customHeight="1" x14ac:dyDescent="0.2">
      <c r="A13" s="33"/>
      <c r="B13" s="35"/>
      <c r="C13" s="35"/>
      <c r="D13" s="1" t="s">
        <v>6</v>
      </c>
      <c r="E13" s="1" t="s">
        <v>7</v>
      </c>
      <c r="F13" s="1" t="s">
        <v>8</v>
      </c>
      <c r="G13" s="1" t="s">
        <v>9</v>
      </c>
      <c r="H13" s="2" t="s">
        <v>10</v>
      </c>
      <c r="I13" s="1" t="s">
        <v>11</v>
      </c>
      <c r="J13" s="2" t="s">
        <v>12</v>
      </c>
      <c r="K13" s="1" t="s">
        <v>13</v>
      </c>
      <c r="L13" s="1" t="s">
        <v>14</v>
      </c>
      <c r="M13" s="1" t="s">
        <v>15</v>
      </c>
      <c r="N13" s="1" t="s">
        <v>16</v>
      </c>
      <c r="O13" s="2" t="s">
        <v>17</v>
      </c>
      <c r="P13" s="1" t="s">
        <v>18</v>
      </c>
      <c r="Q13" s="25"/>
      <c r="R13" s="25"/>
      <c r="S13" s="25"/>
      <c r="T13" s="25"/>
      <c r="U13" s="25"/>
      <c r="V13" s="25"/>
    </row>
    <row r="14" spans="1:22" x14ac:dyDescent="0.2">
      <c r="A14" s="7" t="s">
        <v>19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2" ht="10.9" customHeight="1" x14ac:dyDescent="0.2">
      <c r="A15" s="9" t="s">
        <v>20</v>
      </c>
      <c r="B15" s="11">
        <f>B16+B17+B20+B18+B19</f>
        <v>1498499654</v>
      </c>
      <c r="C15" s="11">
        <f>C16+C17+C20+C18+C19</f>
        <v>1886456046.8100002</v>
      </c>
      <c r="D15" s="11">
        <f>D16+D17+D20+D18+D19</f>
        <v>107147602.05000001</v>
      </c>
      <c r="E15" s="11">
        <f>E16+E17+E20+E18+E19</f>
        <v>140554381.53</v>
      </c>
      <c r="F15" s="11">
        <f t="shared" ref="F15" si="0">F16+F17+F20+F18+F19</f>
        <v>129946303.01000001</v>
      </c>
      <c r="G15" s="11">
        <f t="shared" ref="G15:O15" si="1">G16+G17+G20+G18+G19</f>
        <v>125572352.03000002</v>
      </c>
      <c r="H15" s="11">
        <f t="shared" si="1"/>
        <v>165565365.95000002</v>
      </c>
      <c r="I15" s="11">
        <f t="shared" si="1"/>
        <v>137560894.30000004</v>
      </c>
      <c r="J15" s="11">
        <f t="shared" si="1"/>
        <v>129625119.52000001</v>
      </c>
      <c r="K15" s="11">
        <f t="shared" si="1"/>
        <v>154926763.03</v>
      </c>
      <c r="L15" s="11">
        <f t="shared" si="1"/>
        <v>132896774.64</v>
      </c>
      <c r="M15" s="11">
        <f t="shared" si="1"/>
        <v>138940355.47</v>
      </c>
      <c r="N15" s="11">
        <f t="shared" si="1"/>
        <v>305674570.80999994</v>
      </c>
      <c r="O15" s="11">
        <f t="shared" si="1"/>
        <v>212816467.77000004</v>
      </c>
      <c r="P15" s="11">
        <f>SUM(P16:P20)</f>
        <v>1881226950.1100004</v>
      </c>
    </row>
    <row r="16" spans="1:22" ht="10.9" customHeight="1" x14ac:dyDescent="0.2">
      <c r="A16" s="12" t="s">
        <v>21</v>
      </c>
      <c r="B16" s="13">
        <v>1219627810</v>
      </c>
      <c r="C16" s="13">
        <v>1444805688.46</v>
      </c>
      <c r="D16" s="13">
        <v>90741440.150000021</v>
      </c>
      <c r="E16" s="13">
        <v>119886671.09999999</v>
      </c>
      <c r="F16" s="13">
        <v>110548910.42</v>
      </c>
      <c r="G16" s="13">
        <v>106663001.75000001</v>
      </c>
      <c r="H16" s="13">
        <v>107699502.08000001</v>
      </c>
      <c r="I16" s="13">
        <v>112369345.30000003</v>
      </c>
      <c r="J16" s="13">
        <v>110054760.95000002</v>
      </c>
      <c r="K16" s="13">
        <v>110854221.38</v>
      </c>
      <c r="L16" s="13">
        <v>113095935.82000001</v>
      </c>
      <c r="M16" s="13">
        <v>113134508.5</v>
      </c>
      <c r="N16" s="13">
        <v>227789873.15999997</v>
      </c>
      <c r="O16" s="13">
        <v>118482625.64000002</v>
      </c>
      <c r="P16" s="13">
        <f>SUM(D16:O16)</f>
        <v>1441320796.2500002</v>
      </c>
    </row>
    <row r="17" spans="1:16" ht="10.9" customHeight="1" x14ac:dyDescent="0.2">
      <c r="A17" s="12" t="s">
        <v>22</v>
      </c>
      <c r="B17" s="13">
        <v>119856238</v>
      </c>
      <c r="C17" s="13">
        <v>242759778.16999999</v>
      </c>
      <c r="D17" s="13">
        <v>2738328.83</v>
      </c>
      <c r="E17" s="13">
        <v>3058118.2800000003</v>
      </c>
      <c r="F17" s="13">
        <v>2923142.72</v>
      </c>
      <c r="G17" s="13">
        <v>2850862.2800000003</v>
      </c>
      <c r="H17" s="13">
        <v>41717983.649999991</v>
      </c>
      <c r="I17" s="13">
        <v>8885549.120000001</v>
      </c>
      <c r="J17" s="13">
        <v>2933828.83</v>
      </c>
      <c r="K17" s="13">
        <v>27396950.609999999</v>
      </c>
      <c r="L17" s="13">
        <v>2979768.16</v>
      </c>
      <c r="M17" s="13">
        <v>8873448.7700000014</v>
      </c>
      <c r="N17" s="13">
        <v>60404470.880000003</v>
      </c>
      <c r="O17" s="13">
        <v>76899349.450000003</v>
      </c>
      <c r="P17" s="13">
        <f t="shared" ref="P17:P80" si="2">SUM(D17:O17)</f>
        <v>241661801.57999998</v>
      </c>
    </row>
    <row r="18" spans="1:16" ht="10.9" customHeight="1" x14ac:dyDescent="0.2">
      <c r="A18" s="14" t="s">
        <v>23</v>
      </c>
      <c r="B18" s="13">
        <v>396000</v>
      </c>
      <c r="C18" s="13">
        <v>23898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4876</v>
      </c>
      <c r="L18" s="13">
        <v>6451.2</v>
      </c>
      <c r="M18" s="13">
        <v>5094.3999999999996</v>
      </c>
      <c r="N18" s="13">
        <v>0</v>
      </c>
      <c r="O18" s="13">
        <v>7474.55</v>
      </c>
      <c r="P18" s="13">
        <f t="shared" si="2"/>
        <v>23896.149999999998</v>
      </c>
    </row>
    <row r="19" spans="1:16" ht="10.9" customHeight="1" x14ac:dyDescent="0.2">
      <c r="A19" s="14" t="s">
        <v>24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2"/>
        <v>0</v>
      </c>
    </row>
    <row r="20" spans="1:16" ht="10.9" customHeight="1" x14ac:dyDescent="0.2">
      <c r="A20" s="14" t="s">
        <v>25</v>
      </c>
      <c r="B20" s="13">
        <v>158619606</v>
      </c>
      <c r="C20" s="13">
        <v>198866682.18000001</v>
      </c>
      <c r="D20" s="13">
        <v>13667833.07</v>
      </c>
      <c r="E20" s="13">
        <v>17609592.149999999</v>
      </c>
      <c r="F20" s="13">
        <v>16474249.870000008</v>
      </c>
      <c r="G20" s="13">
        <v>16058488.000000006</v>
      </c>
      <c r="H20" s="13">
        <v>16147880.220000003</v>
      </c>
      <c r="I20" s="13">
        <v>16305999.880000005</v>
      </c>
      <c r="J20" s="13">
        <v>16636529.740000002</v>
      </c>
      <c r="K20" s="13">
        <v>16670715.039999997</v>
      </c>
      <c r="L20" s="13">
        <v>16814619.460000001</v>
      </c>
      <c r="M20" s="13">
        <v>16927303.800000001</v>
      </c>
      <c r="N20" s="13">
        <v>17480226.769999996</v>
      </c>
      <c r="O20" s="13">
        <v>17427018.129999995</v>
      </c>
      <c r="P20" s="13">
        <f t="shared" si="2"/>
        <v>198220456.13000005</v>
      </c>
    </row>
    <row r="21" spans="1:16" ht="10.9" customHeight="1" x14ac:dyDescent="0.2">
      <c r="A21" s="9" t="s">
        <v>26</v>
      </c>
      <c r="B21" s="10">
        <f>SUM(B22:B30)</f>
        <v>638457794</v>
      </c>
      <c r="C21" s="10">
        <f t="shared" ref="C21:F21" si="3">SUM(C22:C30)</f>
        <v>543040531.69000006</v>
      </c>
      <c r="D21" s="10">
        <f t="shared" si="3"/>
        <v>15370878.570000002</v>
      </c>
      <c r="E21" s="10">
        <f t="shared" si="3"/>
        <v>14025351.670000002</v>
      </c>
      <c r="F21" s="10">
        <f t="shared" si="3"/>
        <v>34794301.460000001</v>
      </c>
      <c r="G21" s="10">
        <f t="shared" ref="G21:H21" si="4">SUM(G22:G30)</f>
        <v>22344526.589999996</v>
      </c>
      <c r="H21" s="10">
        <f t="shared" si="4"/>
        <v>22059823.630000003</v>
      </c>
      <c r="I21" s="10">
        <f t="shared" ref="I21" si="5">SUM(I22:I30)</f>
        <v>24890065.809999999</v>
      </c>
      <c r="J21" s="10">
        <f t="shared" ref="J21:K21" si="6">SUM(J22:J30)</f>
        <v>31190861.270000003</v>
      </c>
      <c r="K21" s="10">
        <f t="shared" si="6"/>
        <v>60342101.859999999</v>
      </c>
      <c r="L21" s="10">
        <f t="shared" ref="L21" si="7">SUM(L22:L30)</f>
        <v>35701352.740000002</v>
      </c>
      <c r="M21" s="10">
        <f t="shared" ref="M21:N21" si="8">SUM(M22:M30)</f>
        <v>103250936.86000001</v>
      </c>
      <c r="N21" s="10">
        <f t="shared" si="8"/>
        <v>75343287.309999987</v>
      </c>
      <c r="O21" s="10">
        <f>SUM(O22:O30)</f>
        <v>68866869.760000005</v>
      </c>
      <c r="P21" s="10">
        <f t="shared" si="2"/>
        <v>508180357.53000003</v>
      </c>
    </row>
    <row r="22" spans="1:16" ht="10.9" customHeight="1" x14ac:dyDescent="0.2">
      <c r="A22" s="12" t="s">
        <v>27</v>
      </c>
      <c r="B22" s="13">
        <v>201385118</v>
      </c>
      <c r="C22" s="13">
        <v>191187372.77000001</v>
      </c>
      <c r="D22" s="13">
        <v>14411669.510000002</v>
      </c>
      <c r="E22" s="13">
        <v>12569967.570000002</v>
      </c>
      <c r="F22" s="13">
        <v>13088191.960000001</v>
      </c>
      <c r="G22" s="13">
        <v>14035293.509999998</v>
      </c>
      <c r="H22" s="13">
        <v>14736759.690000001</v>
      </c>
      <c r="I22" s="13">
        <v>15638095.18</v>
      </c>
      <c r="J22" s="13">
        <v>15703105.450000003</v>
      </c>
      <c r="K22" s="13">
        <v>16241731.250000002</v>
      </c>
      <c r="L22" s="13">
        <v>17715755.34</v>
      </c>
      <c r="M22" s="13">
        <v>16003044.520000001</v>
      </c>
      <c r="N22" s="13">
        <v>21869613.029999994</v>
      </c>
      <c r="O22" s="13">
        <v>12596682.960000001</v>
      </c>
      <c r="P22" s="13">
        <f t="shared" si="2"/>
        <v>184609909.97000003</v>
      </c>
    </row>
    <row r="23" spans="1:16" ht="10.9" customHeight="1" x14ac:dyDescent="0.2">
      <c r="A23" s="14" t="s">
        <v>28</v>
      </c>
      <c r="B23" s="13">
        <v>15624000</v>
      </c>
      <c r="C23" s="13">
        <v>20809769</v>
      </c>
      <c r="D23" s="13">
        <v>0</v>
      </c>
      <c r="E23" s="13">
        <v>441910</v>
      </c>
      <c r="F23" s="13">
        <v>8260</v>
      </c>
      <c r="G23" s="13">
        <v>122248</v>
      </c>
      <c r="H23" s="13">
        <v>941713.21000000008</v>
      </c>
      <c r="I23" s="13">
        <v>367354.71</v>
      </c>
      <c r="J23" s="13">
        <v>3618386.96</v>
      </c>
      <c r="K23" s="13">
        <v>520487.11</v>
      </c>
      <c r="L23" s="13">
        <v>2101150.13</v>
      </c>
      <c r="M23" s="13">
        <v>2102284.27</v>
      </c>
      <c r="N23" s="13">
        <v>4608293.6099999994</v>
      </c>
      <c r="O23" s="13">
        <v>2954091.2799999993</v>
      </c>
      <c r="P23" s="13">
        <f t="shared" si="2"/>
        <v>17786179.280000001</v>
      </c>
    </row>
    <row r="24" spans="1:16" ht="10.9" customHeight="1" x14ac:dyDescent="0.2">
      <c r="A24" s="12" t="s">
        <v>29</v>
      </c>
      <c r="B24" s="13">
        <v>3745000</v>
      </c>
      <c r="C24" s="13">
        <v>36081830</v>
      </c>
      <c r="D24" s="13">
        <v>0</v>
      </c>
      <c r="E24" s="13">
        <v>38850</v>
      </c>
      <c r="F24" s="13">
        <v>982714.39999999991</v>
      </c>
      <c r="G24" s="13">
        <v>140300</v>
      </c>
      <c r="H24" s="13">
        <v>174900</v>
      </c>
      <c r="I24" s="13">
        <v>5440800</v>
      </c>
      <c r="J24" s="13">
        <v>20650</v>
      </c>
      <c r="K24" s="13">
        <v>4800</v>
      </c>
      <c r="L24" s="13">
        <v>59650</v>
      </c>
      <c r="M24" s="13">
        <v>59400</v>
      </c>
      <c r="N24" s="13">
        <v>34135</v>
      </c>
      <c r="O24" s="13">
        <v>29033032.5</v>
      </c>
      <c r="P24" s="13">
        <f t="shared" si="2"/>
        <v>35989231.899999999</v>
      </c>
    </row>
    <row r="25" spans="1:16" ht="10.9" customHeight="1" x14ac:dyDescent="0.2">
      <c r="A25" s="12" t="s">
        <v>30</v>
      </c>
      <c r="B25" s="13">
        <v>2105000</v>
      </c>
      <c r="C25" s="13">
        <v>8160965.9000000004</v>
      </c>
      <c r="D25" s="13">
        <v>0</v>
      </c>
      <c r="E25" s="13">
        <v>0</v>
      </c>
      <c r="F25" s="13">
        <v>158871.84</v>
      </c>
      <c r="G25" s="13">
        <v>0</v>
      </c>
      <c r="H25" s="13">
        <v>0</v>
      </c>
      <c r="I25" s="13">
        <v>26400</v>
      </c>
      <c r="J25" s="13">
        <v>131250</v>
      </c>
      <c r="K25" s="13">
        <v>58000</v>
      </c>
      <c r="L25" s="13">
        <v>0</v>
      </c>
      <c r="M25" s="13">
        <v>4403938.63</v>
      </c>
      <c r="N25" s="13">
        <v>2369466.14</v>
      </c>
      <c r="O25" s="13">
        <v>66000</v>
      </c>
      <c r="P25" s="13">
        <f t="shared" si="2"/>
        <v>7213926.6099999994</v>
      </c>
    </row>
    <row r="26" spans="1:16" ht="16.899999999999999" customHeight="1" x14ac:dyDescent="0.2">
      <c r="A26" s="12" t="s">
        <v>31</v>
      </c>
      <c r="B26" s="13">
        <v>34110000</v>
      </c>
      <c r="C26" s="13">
        <v>29881999</v>
      </c>
      <c r="D26" s="13">
        <v>64900</v>
      </c>
      <c r="E26" s="13">
        <v>64900</v>
      </c>
      <c r="F26" s="13">
        <v>110400</v>
      </c>
      <c r="G26" s="13">
        <v>790187.41</v>
      </c>
      <c r="H26" s="13">
        <v>784261.28</v>
      </c>
      <c r="I26" s="13">
        <v>67627.539999999994</v>
      </c>
      <c r="J26" s="13">
        <v>1218443.3800000001</v>
      </c>
      <c r="K26" s="13">
        <v>129800</v>
      </c>
      <c r="L26" s="13">
        <v>4897481.18</v>
      </c>
      <c r="M26" s="13">
        <v>2943470.87</v>
      </c>
      <c r="N26" s="13">
        <v>3685506.7799999993</v>
      </c>
      <c r="O26" s="13">
        <v>7915994.5700000003</v>
      </c>
      <c r="P26" s="13">
        <f t="shared" si="2"/>
        <v>22672973.009999998</v>
      </c>
    </row>
    <row r="27" spans="1:16" ht="13.9" customHeight="1" x14ac:dyDescent="0.2">
      <c r="A27" s="12" t="s">
        <v>32</v>
      </c>
      <c r="B27" s="13">
        <v>17900000</v>
      </c>
      <c r="C27" s="13">
        <v>14058235.1</v>
      </c>
      <c r="D27" s="13">
        <v>894309.06</v>
      </c>
      <c r="E27" s="13">
        <v>909724.1</v>
      </c>
      <c r="F27" s="13">
        <v>1097516.3500000001</v>
      </c>
      <c r="G27" s="13">
        <v>1060669.1800000002</v>
      </c>
      <c r="H27" s="13">
        <v>881825.78</v>
      </c>
      <c r="I27" s="13">
        <v>1059034.48</v>
      </c>
      <c r="J27" s="13">
        <v>918039.45</v>
      </c>
      <c r="K27" s="13">
        <v>1791399.61</v>
      </c>
      <c r="L27" s="13">
        <v>2588542.2400000002</v>
      </c>
      <c r="M27" s="13">
        <v>1081823.94</v>
      </c>
      <c r="N27" s="13">
        <v>1080072.08</v>
      </c>
      <c r="O27" s="13">
        <v>694702.11</v>
      </c>
      <c r="P27" s="13">
        <f t="shared" si="2"/>
        <v>14057658.380000001</v>
      </c>
    </row>
    <row r="28" spans="1:16" ht="16.5" x14ac:dyDescent="0.2">
      <c r="A28" s="14" t="s">
        <v>33</v>
      </c>
      <c r="B28" s="13">
        <v>74114619</v>
      </c>
      <c r="C28" s="13">
        <v>95991687.920000002</v>
      </c>
      <c r="D28" s="13">
        <v>0</v>
      </c>
      <c r="E28" s="13">
        <v>0</v>
      </c>
      <c r="F28" s="13">
        <v>477628.14</v>
      </c>
      <c r="G28" s="13">
        <v>127058.12000000001</v>
      </c>
      <c r="H28" s="13">
        <v>1608374</v>
      </c>
      <c r="I28" s="13">
        <v>1014850.9500000001</v>
      </c>
      <c r="J28" s="13">
        <v>4347527.54</v>
      </c>
      <c r="K28" s="13">
        <v>27952202.210000001</v>
      </c>
      <c r="L28" s="13">
        <v>1831002.75</v>
      </c>
      <c r="M28" s="13">
        <v>24155506.620000001</v>
      </c>
      <c r="N28" s="13">
        <v>24888532.109999996</v>
      </c>
      <c r="O28" s="13">
        <v>6433423.5</v>
      </c>
      <c r="P28" s="13">
        <f t="shared" si="2"/>
        <v>92836105.939999998</v>
      </c>
    </row>
    <row r="29" spans="1:16" ht="12.6" customHeight="1" x14ac:dyDescent="0.2">
      <c r="A29" s="14" t="s">
        <v>34</v>
      </c>
      <c r="B29" s="13">
        <v>260023562</v>
      </c>
      <c r="C29" s="13">
        <v>117121809</v>
      </c>
      <c r="D29" s="13">
        <v>0</v>
      </c>
      <c r="E29" s="13">
        <v>0</v>
      </c>
      <c r="F29" s="13">
        <v>17198786.27</v>
      </c>
      <c r="G29" s="13">
        <v>4283178.4700000007</v>
      </c>
      <c r="H29" s="13">
        <v>1265609.69</v>
      </c>
      <c r="I29" s="13">
        <v>562980.75</v>
      </c>
      <c r="J29" s="13">
        <v>3221673.78</v>
      </c>
      <c r="K29" s="13">
        <v>11627443.99</v>
      </c>
      <c r="L29" s="13">
        <v>2292372.1</v>
      </c>
      <c r="M29" s="13">
        <v>52161589.310000002</v>
      </c>
      <c r="N29" s="13">
        <v>10321296.930000002</v>
      </c>
      <c r="O29" s="13">
        <v>4412007.4399999995</v>
      </c>
      <c r="P29" s="13">
        <f t="shared" si="2"/>
        <v>107346938.73000002</v>
      </c>
    </row>
    <row r="30" spans="1:16" ht="12.6" customHeight="1" x14ac:dyDescent="0.2">
      <c r="A30" s="14" t="s">
        <v>35</v>
      </c>
      <c r="B30" s="13">
        <v>29450495</v>
      </c>
      <c r="C30" s="13">
        <v>29746863</v>
      </c>
      <c r="D30" s="13">
        <v>0</v>
      </c>
      <c r="E30" s="13">
        <v>0</v>
      </c>
      <c r="F30" s="13">
        <v>1671932.5</v>
      </c>
      <c r="G30" s="13">
        <v>1785591.9</v>
      </c>
      <c r="H30" s="13">
        <v>1666379.9800000002</v>
      </c>
      <c r="I30" s="13">
        <v>712922.2</v>
      </c>
      <c r="J30" s="13">
        <v>2011784.71</v>
      </c>
      <c r="K30" s="13">
        <v>2016237.69</v>
      </c>
      <c r="L30" s="13">
        <v>4215399</v>
      </c>
      <c r="M30" s="13">
        <v>339878.7</v>
      </c>
      <c r="N30" s="13">
        <v>6486371.6299999999</v>
      </c>
      <c r="O30" s="13">
        <v>4760935.4000000004</v>
      </c>
      <c r="P30" s="13">
        <f t="shared" si="2"/>
        <v>25667433.710000001</v>
      </c>
    </row>
    <row r="31" spans="1:16" ht="10.9" customHeight="1" x14ac:dyDescent="0.2">
      <c r="A31" s="9" t="s">
        <v>36</v>
      </c>
      <c r="B31" s="10">
        <f>SUM(B32:B40)</f>
        <v>71218693</v>
      </c>
      <c r="C31" s="10">
        <f t="shared" ref="C31:I31" si="9">SUM(C32:C40)</f>
        <v>61696336.229999989</v>
      </c>
      <c r="D31" s="10">
        <f t="shared" si="9"/>
        <v>0</v>
      </c>
      <c r="E31" s="10">
        <f t="shared" si="9"/>
        <v>755891.26</v>
      </c>
      <c r="F31" s="10">
        <f t="shared" si="9"/>
        <v>1669319.78</v>
      </c>
      <c r="G31" s="10">
        <f t="shared" si="9"/>
        <v>2599927.15</v>
      </c>
      <c r="H31" s="10">
        <f t="shared" si="9"/>
        <v>4106133.5300000003</v>
      </c>
      <c r="I31" s="10">
        <f t="shared" si="9"/>
        <v>5765411.8399999999</v>
      </c>
      <c r="J31" s="10">
        <f t="shared" ref="J31:O31" si="10">SUM(J32:J40)</f>
        <v>8280910.3000000007</v>
      </c>
      <c r="K31" s="10">
        <f t="shared" si="10"/>
        <v>1637502.52</v>
      </c>
      <c r="L31" s="10">
        <f t="shared" si="10"/>
        <v>5604774.7999999998</v>
      </c>
      <c r="M31" s="10">
        <f t="shared" si="10"/>
        <v>12192451.440000001</v>
      </c>
      <c r="N31" s="10">
        <f t="shared" si="10"/>
        <v>1409553.41</v>
      </c>
      <c r="O31" s="10">
        <f t="shared" si="10"/>
        <v>10409038.26</v>
      </c>
      <c r="P31" s="10">
        <f t="shared" si="2"/>
        <v>54430914.289999999</v>
      </c>
    </row>
    <row r="32" spans="1:16" ht="10.9" customHeight="1" x14ac:dyDescent="0.2">
      <c r="A32" s="14" t="s">
        <v>37</v>
      </c>
      <c r="B32" s="13">
        <v>4280000</v>
      </c>
      <c r="C32" s="13">
        <v>5553991</v>
      </c>
      <c r="D32" s="13">
        <v>0</v>
      </c>
      <c r="E32" s="13">
        <v>23790</v>
      </c>
      <c r="F32" s="13">
        <v>268627.5</v>
      </c>
      <c r="G32" s="13">
        <v>313478</v>
      </c>
      <c r="H32" s="13">
        <v>443116.23</v>
      </c>
      <c r="I32" s="13">
        <v>422351.76999999996</v>
      </c>
      <c r="J32" s="13">
        <v>65925.900000000009</v>
      </c>
      <c r="K32" s="13">
        <v>45422</v>
      </c>
      <c r="L32" s="13">
        <v>656848.91999999993</v>
      </c>
      <c r="M32" s="13">
        <v>1607830.95</v>
      </c>
      <c r="N32" s="13">
        <v>35932.479999999996</v>
      </c>
      <c r="O32" s="13">
        <v>970677.34</v>
      </c>
      <c r="P32" s="13">
        <f t="shared" si="2"/>
        <v>4854001.09</v>
      </c>
    </row>
    <row r="33" spans="1:18" ht="10.9" customHeight="1" x14ac:dyDescent="0.2">
      <c r="A33" s="12" t="s">
        <v>38</v>
      </c>
      <c r="B33" s="13">
        <v>4508000</v>
      </c>
      <c r="C33" s="13">
        <v>1057951</v>
      </c>
      <c r="D33" s="13">
        <v>0</v>
      </c>
      <c r="E33" s="13">
        <v>0</v>
      </c>
      <c r="F33" s="13">
        <v>11862.19</v>
      </c>
      <c r="G33" s="13">
        <v>8968</v>
      </c>
      <c r="H33" s="13">
        <v>401.2</v>
      </c>
      <c r="I33" s="13">
        <v>0</v>
      </c>
      <c r="J33" s="13">
        <v>37524</v>
      </c>
      <c r="K33" s="13">
        <v>41300</v>
      </c>
      <c r="L33" s="13">
        <v>94228.239999999991</v>
      </c>
      <c r="M33" s="13">
        <v>507501.01</v>
      </c>
      <c r="N33" s="13">
        <v>83824.84</v>
      </c>
      <c r="O33" s="13">
        <v>70328</v>
      </c>
      <c r="P33" s="13">
        <f t="shared" si="2"/>
        <v>855937.48</v>
      </c>
    </row>
    <row r="34" spans="1:18" ht="10.9" customHeight="1" x14ac:dyDescent="0.2">
      <c r="A34" s="14" t="s">
        <v>39</v>
      </c>
      <c r="B34" s="13">
        <v>4815000</v>
      </c>
      <c r="C34" s="13">
        <v>3716908</v>
      </c>
      <c r="D34" s="13">
        <v>0</v>
      </c>
      <c r="E34" s="13">
        <v>25063.200000000001</v>
      </c>
      <c r="F34" s="13">
        <v>223671.14</v>
      </c>
      <c r="G34" s="13">
        <v>153016.5</v>
      </c>
      <c r="H34" s="13">
        <v>628845.6</v>
      </c>
      <c r="I34" s="13">
        <v>272012.93</v>
      </c>
      <c r="J34" s="13">
        <v>672268.64999999991</v>
      </c>
      <c r="K34" s="13">
        <v>287035</v>
      </c>
      <c r="L34" s="13">
        <v>225564.66999999998</v>
      </c>
      <c r="M34" s="13">
        <v>267855.28000000003</v>
      </c>
      <c r="N34" s="13">
        <v>1256.8800000000001</v>
      </c>
      <c r="O34" s="13">
        <v>403289.86000000004</v>
      </c>
      <c r="P34" s="13">
        <f t="shared" si="2"/>
        <v>3159879.7099999995</v>
      </c>
    </row>
    <row r="35" spans="1:18" ht="10.9" customHeight="1" x14ac:dyDescent="0.2">
      <c r="A35" s="12" t="s">
        <v>40</v>
      </c>
      <c r="B35" s="13">
        <v>0</v>
      </c>
      <c r="C35" s="13">
        <v>229221</v>
      </c>
      <c r="D35" s="13"/>
      <c r="E35" s="13">
        <v>0</v>
      </c>
      <c r="F35" s="13">
        <v>0</v>
      </c>
      <c r="G35" s="13">
        <v>14690.67</v>
      </c>
      <c r="H35" s="13"/>
      <c r="I35" s="13">
        <v>0</v>
      </c>
      <c r="J35" s="13"/>
      <c r="K35" s="13">
        <v>0</v>
      </c>
      <c r="L35" s="13">
        <v>22150</v>
      </c>
      <c r="M35" s="13">
        <v>131322.88</v>
      </c>
      <c r="N35" s="13">
        <v>0</v>
      </c>
      <c r="O35" s="13">
        <v>8514.0499999999993</v>
      </c>
      <c r="P35" s="13">
        <f t="shared" si="2"/>
        <v>176677.59999999998</v>
      </c>
    </row>
    <row r="36" spans="1:18" ht="10.9" customHeight="1" x14ac:dyDescent="0.2">
      <c r="A36" s="14" t="s">
        <v>41</v>
      </c>
      <c r="B36" s="13">
        <v>1005000</v>
      </c>
      <c r="C36" s="13">
        <v>424517</v>
      </c>
      <c r="D36" s="13">
        <v>0</v>
      </c>
      <c r="E36" s="13"/>
      <c r="F36" s="13">
        <v>0</v>
      </c>
      <c r="G36" s="13">
        <v>0</v>
      </c>
      <c r="H36" s="13">
        <v>0</v>
      </c>
      <c r="I36" s="13">
        <v>11436.12</v>
      </c>
      <c r="J36" s="13">
        <v>283336.56</v>
      </c>
      <c r="K36" s="13">
        <v>0</v>
      </c>
      <c r="L36" s="13">
        <v>40534.229999999996</v>
      </c>
      <c r="M36" s="13">
        <v>0</v>
      </c>
      <c r="N36" s="13">
        <v>0</v>
      </c>
      <c r="O36" s="13">
        <v>0</v>
      </c>
      <c r="P36" s="13">
        <f t="shared" si="2"/>
        <v>335306.90999999997</v>
      </c>
    </row>
    <row r="37" spans="1:18" ht="10.9" customHeight="1" x14ac:dyDescent="0.2">
      <c r="A37" s="14" t="s">
        <v>42</v>
      </c>
      <c r="B37" s="13">
        <v>1260000</v>
      </c>
      <c r="C37" s="13">
        <v>836280</v>
      </c>
      <c r="D37" s="13">
        <v>0</v>
      </c>
      <c r="E37" s="13">
        <v>0</v>
      </c>
      <c r="F37" s="13">
        <v>0</v>
      </c>
      <c r="G37" s="13">
        <v>1773.54</v>
      </c>
      <c r="H37" s="13">
        <v>10361.58</v>
      </c>
      <c r="I37" s="13">
        <v>0</v>
      </c>
      <c r="J37" s="13">
        <v>41911.24</v>
      </c>
      <c r="K37" s="13">
        <v>0</v>
      </c>
      <c r="L37" s="13">
        <v>22174.280000000002</v>
      </c>
      <c r="M37" s="13">
        <v>34283.69</v>
      </c>
      <c r="N37" s="13">
        <v>66462</v>
      </c>
      <c r="O37" s="13">
        <v>288411.32999999996</v>
      </c>
      <c r="P37" s="13">
        <f t="shared" si="2"/>
        <v>465377.66</v>
      </c>
    </row>
    <row r="38" spans="1:18" x14ac:dyDescent="0.2">
      <c r="A38" s="14" t="s">
        <v>43</v>
      </c>
      <c r="B38" s="13">
        <v>30980000</v>
      </c>
      <c r="C38" s="13">
        <v>29030131</v>
      </c>
      <c r="D38" s="13">
        <v>0</v>
      </c>
      <c r="E38" s="13">
        <v>195308.26</v>
      </c>
      <c r="F38" s="13">
        <v>778727.75</v>
      </c>
      <c r="G38" s="13">
        <v>1131236.8599999999</v>
      </c>
      <c r="H38" s="13">
        <v>1460585.87</v>
      </c>
      <c r="I38" s="13">
        <v>3671498.23</v>
      </c>
      <c r="J38" s="13">
        <v>5366411.3800000008</v>
      </c>
      <c r="K38" s="13">
        <v>236974.8</v>
      </c>
      <c r="L38" s="13">
        <v>3260682.67</v>
      </c>
      <c r="M38" s="13">
        <v>6818687.9100000011</v>
      </c>
      <c r="N38" s="13">
        <v>953032.04</v>
      </c>
      <c r="O38" s="13">
        <v>4361438.22</v>
      </c>
      <c r="P38" s="13">
        <f t="shared" si="2"/>
        <v>28234583.990000002</v>
      </c>
    </row>
    <row r="39" spans="1:18" ht="16.5" x14ac:dyDescent="0.2">
      <c r="A39" s="14" t="s">
        <v>44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0</v>
      </c>
    </row>
    <row r="40" spans="1:18" ht="13.9" customHeight="1" x14ac:dyDescent="0.2">
      <c r="A40" s="12" t="s">
        <v>45</v>
      </c>
      <c r="B40" s="13">
        <v>24370693</v>
      </c>
      <c r="C40" s="13">
        <v>20847337.229999989</v>
      </c>
      <c r="D40" s="13">
        <v>0</v>
      </c>
      <c r="E40" s="13">
        <v>511729.8</v>
      </c>
      <c r="F40" s="13">
        <v>386431.2</v>
      </c>
      <c r="G40" s="13">
        <v>976763.58</v>
      </c>
      <c r="H40" s="13">
        <v>1562823.05</v>
      </c>
      <c r="I40" s="13">
        <v>1388112.7899999998</v>
      </c>
      <c r="J40" s="13">
        <v>1813532.57</v>
      </c>
      <c r="K40" s="13">
        <v>1026770.72</v>
      </c>
      <c r="L40" s="13">
        <v>1282591.7900000003</v>
      </c>
      <c r="M40" s="13">
        <v>2824969.72</v>
      </c>
      <c r="N40" s="13">
        <v>269045.17</v>
      </c>
      <c r="O40" s="13">
        <f>4313223.45-6843.99</f>
        <v>4306379.46</v>
      </c>
      <c r="P40" s="13">
        <f t="shared" si="2"/>
        <v>16349149.850000001</v>
      </c>
    </row>
    <row r="41" spans="1:18" ht="10.9" customHeight="1" x14ac:dyDescent="0.2">
      <c r="A41" s="9" t="s">
        <v>46</v>
      </c>
      <c r="B41" s="10">
        <f>SUM(B42:B49)</f>
        <v>976514451</v>
      </c>
      <c r="C41" s="10">
        <f t="shared" ref="C41:O41" si="11">SUM(C42:C49)</f>
        <v>1237703419</v>
      </c>
      <c r="D41" s="10">
        <f t="shared" si="11"/>
        <v>37292319.659999996</v>
      </c>
      <c r="E41" s="10">
        <f t="shared" si="11"/>
        <v>91426945.659999996</v>
      </c>
      <c r="F41" s="10">
        <f t="shared" si="11"/>
        <v>84410510.549999982</v>
      </c>
      <c r="G41" s="10">
        <f t="shared" si="11"/>
        <v>52544311.399999999</v>
      </c>
      <c r="H41" s="10">
        <f t="shared" si="11"/>
        <v>92542978.719999999</v>
      </c>
      <c r="I41" s="10">
        <f t="shared" si="11"/>
        <v>83375931.359999999</v>
      </c>
      <c r="J41" s="10">
        <f t="shared" si="11"/>
        <v>71945409.820000008</v>
      </c>
      <c r="K41" s="10">
        <f t="shared" si="11"/>
        <v>72246255.689999998</v>
      </c>
      <c r="L41" s="10">
        <f t="shared" si="11"/>
        <v>150516049.31999999</v>
      </c>
      <c r="M41" s="10">
        <f t="shared" si="11"/>
        <v>78313972.420000002</v>
      </c>
      <c r="N41" s="10">
        <f t="shared" si="11"/>
        <v>101710765.69</v>
      </c>
      <c r="O41" s="10">
        <f t="shared" si="11"/>
        <v>321234461.06</v>
      </c>
      <c r="P41" s="10">
        <f t="shared" si="2"/>
        <v>1237559911.3499999</v>
      </c>
      <c r="Q41" s="10"/>
      <c r="R41" s="30"/>
    </row>
    <row r="42" spans="1:18" ht="10.9" customHeight="1" x14ac:dyDescent="0.2">
      <c r="A42" s="14" t="s">
        <v>47</v>
      </c>
      <c r="B42" s="13">
        <v>144867917</v>
      </c>
      <c r="C42" s="13">
        <v>115467917</v>
      </c>
      <c r="D42" s="13">
        <v>1350000</v>
      </c>
      <c r="E42" s="13">
        <v>6207956.7400000002</v>
      </c>
      <c r="F42" s="13">
        <v>15668580.15</v>
      </c>
      <c r="G42" s="13">
        <v>5595956.7400000002</v>
      </c>
      <c r="H42" s="13">
        <v>5865290.0700000003</v>
      </c>
      <c r="I42" s="13">
        <v>12810956.699999999</v>
      </c>
      <c r="J42" s="13">
        <v>5039956.74</v>
      </c>
      <c r="K42" s="13">
        <v>5528290.0300000003</v>
      </c>
      <c r="L42" s="13">
        <v>3252090.08</v>
      </c>
      <c r="M42" s="13">
        <v>11602756.76</v>
      </c>
      <c r="N42" s="13">
        <v>8020090.04</v>
      </c>
      <c r="O42" s="13">
        <v>34520992.390000001</v>
      </c>
      <c r="P42" s="13">
        <f t="shared" si="2"/>
        <v>115462916.44000001</v>
      </c>
    </row>
    <row r="43" spans="1:18" ht="10.9" customHeight="1" x14ac:dyDescent="0.2">
      <c r="A43" s="14" t="s">
        <v>48</v>
      </c>
      <c r="B43" s="13">
        <v>414308934</v>
      </c>
      <c r="C43" s="13">
        <v>485308934</v>
      </c>
      <c r="D43" s="13">
        <v>22184197</v>
      </c>
      <c r="E43" s="13">
        <v>33152072.259999998</v>
      </c>
      <c r="F43" s="13">
        <v>44107361.739999995</v>
      </c>
      <c r="G43" s="13">
        <v>33147877</v>
      </c>
      <c r="H43" s="13">
        <v>33147877</v>
      </c>
      <c r="I43" s="13">
        <v>33147877</v>
      </c>
      <c r="J43" s="13">
        <v>33147877</v>
      </c>
      <c r="K43" s="13">
        <v>33147877</v>
      </c>
      <c r="L43" s="13">
        <v>104147877</v>
      </c>
      <c r="M43" s="13">
        <v>33147877</v>
      </c>
      <c r="N43" s="13">
        <v>49346279</v>
      </c>
      <c r="O43" s="13">
        <v>33483882</v>
      </c>
      <c r="P43" s="13">
        <f t="shared" si="2"/>
        <v>485308931</v>
      </c>
    </row>
    <row r="44" spans="1:18" x14ac:dyDescent="0.2">
      <c r="A44" s="14" t="s">
        <v>49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"/>
        <v>0</v>
      </c>
    </row>
    <row r="45" spans="1:18" ht="16.5" x14ac:dyDescent="0.2">
      <c r="A45" s="14" t="s">
        <v>50</v>
      </c>
      <c r="B45" s="13">
        <v>169657636</v>
      </c>
      <c r="C45" s="13">
        <v>169657636</v>
      </c>
      <c r="D45" s="13">
        <v>13272260</v>
      </c>
      <c r="E45" s="13">
        <v>13272260</v>
      </c>
      <c r="F45" s="13">
        <v>13272260</v>
      </c>
      <c r="G45" s="13">
        <v>13272260</v>
      </c>
      <c r="H45" s="13">
        <v>13272260</v>
      </c>
      <c r="I45" s="13">
        <v>13272260</v>
      </c>
      <c r="J45" s="13">
        <v>13272260</v>
      </c>
      <c r="K45" s="13">
        <v>13272260</v>
      </c>
      <c r="L45" s="13">
        <v>13272260</v>
      </c>
      <c r="M45" s="13">
        <v>13272260</v>
      </c>
      <c r="N45" s="13">
        <v>23662770</v>
      </c>
      <c r="O45" s="13">
        <v>13272260</v>
      </c>
      <c r="P45" s="13">
        <f t="shared" si="2"/>
        <v>169657630</v>
      </c>
    </row>
    <row r="46" spans="1:18" ht="16.5" x14ac:dyDescent="0.2">
      <c r="A46" s="14" t="s">
        <v>51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"/>
        <v>0</v>
      </c>
    </row>
    <row r="47" spans="1:18" x14ac:dyDescent="0.2">
      <c r="A47" s="12" t="s">
        <v>52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"/>
        <v>0</v>
      </c>
    </row>
    <row r="48" spans="1:18" ht="10.9" customHeight="1" x14ac:dyDescent="0.2">
      <c r="A48" s="14" t="s">
        <v>53</v>
      </c>
      <c r="B48" s="13">
        <v>11996832</v>
      </c>
      <c r="C48" s="13">
        <v>11996832</v>
      </c>
      <c r="D48" s="13">
        <v>0</v>
      </c>
      <c r="E48" s="13">
        <v>0</v>
      </c>
      <c r="F48" s="13">
        <v>0</v>
      </c>
      <c r="G48" s="13">
        <v>0</v>
      </c>
      <c r="H48" s="13">
        <v>111351.99</v>
      </c>
      <c r="I48" s="13">
        <v>0</v>
      </c>
      <c r="J48" s="13">
        <v>194237.42</v>
      </c>
      <c r="K48" s="13">
        <v>0</v>
      </c>
      <c r="L48" s="13">
        <v>11552744.58</v>
      </c>
      <c r="M48" s="13">
        <v>0</v>
      </c>
      <c r="N48" s="13">
        <v>0</v>
      </c>
      <c r="O48" s="13">
        <v>0</v>
      </c>
      <c r="P48" s="13">
        <f t="shared" si="2"/>
        <v>11858333.99</v>
      </c>
    </row>
    <row r="49" spans="1:16" ht="10.9" customHeight="1" x14ac:dyDescent="0.2">
      <c r="A49" s="14" t="s">
        <v>54</v>
      </c>
      <c r="B49" s="13">
        <v>235683132</v>
      </c>
      <c r="C49" s="13">
        <v>455272100</v>
      </c>
      <c r="D49" s="13">
        <v>485862.66</v>
      </c>
      <c r="E49" s="13">
        <v>38794656.659999996</v>
      </c>
      <c r="F49" s="13">
        <v>11362308.66</v>
      </c>
      <c r="G49" s="13">
        <v>528217.65999999992</v>
      </c>
      <c r="H49" s="13">
        <v>40146199.659999996</v>
      </c>
      <c r="I49" s="13">
        <v>24144837.66</v>
      </c>
      <c r="J49" s="13">
        <v>20291078.66</v>
      </c>
      <c r="K49" s="13">
        <v>20297828.66</v>
      </c>
      <c r="L49" s="13">
        <v>18291077.66</v>
      </c>
      <c r="M49" s="13">
        <v>20291078.66</v>
      </c>
      <c r="N49" s="13">
        <v>20681626.649999999</v>
      </c>
      <c r="O49" s="13">
        <v>239957326.66999999</v>
      </c>
      <c r="P49" s="13">
        <f t="shared" si="2"/>
        <v>455272099.91999996</v>
      </c>
    </row>
    <row r="50" spans="1:16" s="15" customFormat="1" ht="10.9" customHeight="1" x14ac:dyDescent="0.2">
      <c r="A50" s="9" t="s">
        <v>55</v>
      </c>
      <c r="B50" s="10">
        <f>SUM(B51:B56)</f>
        <v>45000000</v>
      </c>
      <c r="C50" s="10">
        <f t="shared" ref="C50:O50" si="12">SUM(C51:C56)</f>
        <v>45000000</v>
      </c>
      <c r="D50" s="10">
        <f t="shared" si="12"/>
        <v>3750000</v>
      </c>
      <c r="E50" s="10">
        <f t="shared" si="12"/>
        <v>3750000</v>
      </c>
      <c r="F50" s="10">
        <f t="shared" si="12"/>
        <v>3750000</v>
      </c>
      <c r="G50" s="10">
        <f t="shared" si="12"/>
        <v>3750000</v>
      </c>
      <c r="H50" s="10">
        <f t="shared" si="12"/>
        <v>3750000</v>
      </c>
      <c r="I50" s="10">
        <f t="shared" si="12"/>
        <v>3750000</v>
      </c>
      <c r="J50" s="10">
        <f t="shared" si="12"/>
        <v>3750000</v>
      </c>
      <c r="K50" s="10">
        <f t="shared" si="12"/>
        <v>3750000</v>
      </c>
      <c r="L50" s="10">
        <f t="shared" si="12"/>
        <v>3750000</v>
      </c>
      <c r="M50" s="10">
        <f t="shared" si="12"/>
        <v>3750000</v>
      </c>
      <c r="N50" s="10">
        <f t="shared" si="12"/>
        <v>3750000</v>
      </c>
      <c r="O50" s="10">
        <f t="shared" si="12"/>
        <v>3750000</v>
      </c>
      <c r="P50" s="10">
        <f t="shared" si="2"/>
        <v>45000000</v>
      </c>
    </row>
    <row r="51" spans="1:16" ht="10.9" customHeight="1" x14ac:dyDescent="0.2">
      <c r="A51" s="14" t="s">
        <v>56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2"/>
        <v>0</v>
      </c>
    </row>
    <row r="52" spans="1:16" ht="10.9" customHeight="1" x14ac:dyDescent="0.2">
      <c r="A52" s="14" t="s">
        <v>57</v>
      </c>
      <c r="B52" s="13">
        <v>45000000</v>
      </c>
      <c r="C52" s="13">
        <v>45000000</v>
      </c>
      <c r="D52" s="13">
        <v>3750000</v>
      </c>
      <c r="E52" s="13">
        <v>3750000</v>
      </c>
      <c r="F52" s="13">
        <v>3750000</v>
      </c>
      <c r="G52" s="13">
        <v>3750000</v>
      </c>
      <c r="H52" s="13">
        <v>3750000</v>
      </c>
      <c r="I52" s="13">
        <v>3750000</v>
      </c>
      <c r="J52" s="13">
        <v>3750000</v>
      </c>
      <c r="K52" s="13">
        <v>3750000</v>
      </c>
      <c r="L52" s="13">
        <v>3750000</v>
      </c>
      <c r="M52" s="13">
        <v>3750000</v>
      </c>
      <c r="N52" s="13">
        <v>3750000</v>
      </c>
      <c r="O52" s="13">
        <v>3750000</v>
      </c>
      <c r="P52" s="13">
        <f t="shared" si="2"/>
        <v>45000000</v>
      </c>
    </row>
    <row r="53" spans="1:16" x14ac:dyDescent="0.2">
      <c r="A53" s="14" t="s">
        <v>58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2"/>
        <v>0</v>
      </c>
    </row>
    <row r="54" spans="1:16" ht="16.5" x14ac:dyDescent="0.2">
      <c r="A54" s="14" t="s">
        <v>59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2"/>
        <v>0</v>
      </c>
    </row>
    <row r="55" spans="1:16" x14ac:dyDescent="0.2">
      <c r="A55" s="14" t="s">
        <v>60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2"/>
        <v>0</v>
      </c>
    </row>
    <row r="56" spans="1:16" x14ac:dyDescent="0.2">
      <c r="A56" s="14" t="s">
        <v>61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"/>
        <v>0</v>
      </c>
    </row>
    <row r="57" spans="1:16" ht="10.9" customHeight="1" x14ac:dyDescent="0.2">
      <c r="A57" s="9" t="s">
        <v>62</v>
      </c>
      <c r="B57" s="10">
        <f>SUM(B58:B66)</f>
        <v>31291186</v>
      </c>
      <c r="C57" s="10">
        <f t="shared" ref="C57:P57" si="13">SUM(C58:C66)</f>
        <v>35659655.269999996</v>
      </c>
      <c r="D57" s="10">
        <f t="shared" si="13"/>
        <v>0</v>
      </c>
      <c r="E57" s="10">
        <f t="shared" si="13"/>
        <v>83999.94</v>
      </c>
      <c r="F57" s="10">
        <f t="shared" si="13"/>
        <v>1046183.39</v>
      </c>
      <c r="G57" s="10">
        <f t="shared" si="13"/>
        <v>451324.84</v>
      </c>
      <c r="H57" s="10">
        <f t="shared" si="13"/>
        <v>1082360.7999999998</v>
      </c>
      <c r="I57" s="10">
        <f t="shared" si="13"/>
        <v>577537.53</v>
      </c>
      <c r="J57" s="10">
        <f t="shared" si="13"/>
        <v>605569.42999999993</v>
      </c>
      <c r="K57" s="10">
        <f t="shared" si="13"/>
        <v>466194.8</v>
      </c>
      <c r="L57" s="10">
        <f t="shared" si="13"/>
        <v>4421496.8100000005</v>
      </c>
      <c r="M57" s="10">
        <f t="shared" si="13"/>
        <v>3762148.44</v>
      </c>
      <c r="N57" s="10">
        <f t="shared" si="13"/>
        <v>2508443.0599999996</v>
      </c>
      <c r="O57" s="10">
        <f t="shared" si="13"/>
        <v>13421774.159999998</v>
      </c>
      <c r="P57" s="10">
        <f t="shared" si="13"/>
        <v>28427033.199999999</v>
      </c>
    </row>
    <row r="58" spans="1:16" ht="10.15" customHeight="1" x14ac:dyDescent="0.2">
      <c r="A58" s="12" t="s">
        <v>63</v>
      </c>
      <c r="B58" s="13">
        <v>16030000</v>
      </c>
      <c r="C58" s="13">
        <v>18256328.27</v>
      </c>
      <c r="D58" s="13">
        <v>0</v>
      </c>
      <c r="E58" s="13">
        <v>83999.94</v>
      </c>
      <c r="F58" s="13">
        <v>55230.33</v>
      </c>
      <c r="G58" s="13">
        <v>449200.84</v>
      </c>
      <c r="H58" s="13">
        <v>1004903.1199999999</v>
      </c>
      <c r="I58" s="13">
        <v>347234.03</v>
      </c>
      <c r="J58" s="13">
        <v>39813.199999999997</v>
      </c>
      <c r="K58" s="13">
        <v>237919.8</v>
      </c>
      <c r="L58" s="13">
        <v>3427537.4200000004</v>
      </c>
      <c r="M58" s="13">
        <v>1176456.2799999998</v>
      </c>
      <c r="N58" s="13">
        <v>2382301.0599999996</v>
      </c>
      <c r="O58" s="13">
        <v>6729261.6899999976</v>
      </c>
      <c r="P58" s="13">
        <f t="shared" si="2"/>
        <v>15933857.709999997</v>
      </c>
    </row>
    <row r="59" spans="1:16" ht="10.15" customHeight="1" x14ac:dyDescent="0.2">
      <c r="A59" s="14" t="s">
        <v>64</v>
      </c>
      <c r="B59" s="13">
        <v>4480000</v>
      </c>
      <c r="C59" s="13">
        <v>6171527</v>
      </c>
      <c r="D59" s="13">
        <v>0</v>
      </c>
      <c r="E59" s="13">
        <v>0</v>
      </c>
      <c r="F59" s="13">
        <v>990953.06</v>
      </c>
      <c r="G59" s="13">
        <v>2124</v>
      </c>
      <c r="H59" s="13">
        <v>77457.679999999993</v>
      </c>
      <c r="I59" s="13">
        <v>5111.76</v>
      </c>
      <c r="J59" s="13">
        <v>340376.23</v>
      </c>
      <c r="K59" s="13">
        <v>15875</v>
      </c>
      <c r="L59" s="13">
        <v>116841.24</v>
      </c>
      <c r="M59" s="13">
        <v>1869847.21</v>
      </c>
      <c r="N59" s="13">
        <v>0</v>
      </c>
      <c r="O59" s="13">
        <v>1546333.65</v>
      </c>
      <c r="P59" s="13">
        <f t="shared" si="2"/>
        <v>4964919.83</v>
      </c>
    </row>
    <row r="60" spans="1:16" ht="10.15" customHeight="1" x14ac:dyDescent="0.2">
      <c r="A60" s="14" t="s">
        <v>65</v>
      </c>
      <c r="B60" s="13">
        <v>0</v>
      </c>
      <c r="C60" s="13">
        <v>24780</v>
      </c>
      <c r="D60" s="13"/>
      <c r="E60" s="13">
        <v>0</v>
      </c>
      <c r="F60" s="13"/>
      <c r="G60" s="13">
        <v>0</v>
      </c>
      <c r="H60" s="13"/>
      <c r="I60" s="13"/>
      <c r="J60" s="13">
        <v>0</v>
      </c>
      <c r="K60" s="13">
        <v>0</v>
      </c>
      <c r="L60" s="13">
        <v>24780</v>
      </c>
      <c r="M60" s="13">
        <v>0</v>
      </c>
      <c r="N60" s="13">
        <v>0</v>
      </c>
      <c r="O60" s="13">
        <v>0</v>
      </c>
      <c r="P60" s="13">
        <f t="shared" si="2"/>
        <v>24780</v>
      </c>
    </row>
    <row r="61" spans="1:16" ht="10.15" customHeight="1" x14ac:dyDescent="0.2">
      <c r="A61" s="14" t="s">
        <v>66</v>
      </c>
      <c r="B61" s="13">
        <v>5210000</v>
      </c>
      <c r="C61" s="13">
        <v>2713330</v>
      </c>
      <c r="D61" s="13">
        <v>0</v>
      </c>
      <c r="E61" s="13">
        <v>0</v>
      </c>
      <c r="F61" s="13"/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5064.16</v>
      </c>
      <c r="N61" s="13">
        <v>0</v>
      </c>
      <c r="O61" s="13">
        <v>2667027.9900000002</v>
      </c>
      <c r="P61" s="13">
        <f t="shared" si="2"/>
        <v>2672092.1500000004</v>
      </c>
    </row>
    <row r="62" spans="1:16" ht="10.15" customHeight="1" x14ac:dyDescent="0.2">
      <c r="A62" s="14" t="s">
        <v>67</v>
      </c>
      <c r="B62" s="13">
        <v>5561186</v>
      </c>
      <c r="C62" s="13">
        <v>7836798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225191.74</v>
      </c>
      <c r="J62" s="13">
        <v>225380</v>
      </c>
      <c r="K62" s="13">
        <v>212400</v>
      </c>
      <c r="L62" s="13">
        <v>852338.15</v>
      </c>
      <c r="M62" s="13">
        <v>686453.25</v>
      </c>
      <c r="N62" s="13">
        <v>126142</v>
      </c>
      <c r="O62" s="13">
        <v>2211597.6399999997</v>
      </c>
      <c r="P62" s="13">
        <f t="shared" si="2"/>
        <v>4539502.7799999993</v>
      </c>
    </row>
    <row r="63" spans="1:16" ht="10.15" customHeight="1" x14ac:dyDescent="0.2">
      <c r="A63" s="14" t="s">
        <v>68</v>
      </c>
      <c r="B63" s="13">
        <v>0</v>
      </c>
      <c r="C63" s="13">
        <v>565000</v>
      </c>
      <c r="D63" s="13"/>
      <c r="E63" s="13">
        <v>0</v>
      </c>
      <c r="F63" s="13">
        <v>0</v>
      </c>
      <c r="G63" s="13"/>
      <c r="H63" s="13">
        <v>0</v>
      </c>
      <c r="I63" s="13"/>
      <c r="J63" s="13"/>
      <c r="K63" s="13">
        <v>0</v>
      </c>
      <c r="L63" s="13">
        <v>0</v>
      </c>
      <c r="M63" s="13">
        <v>24327.54</v>
      </c>
      <c r="N63" s="13">
        <v>0</v>
      </c>
      <c r="O63" s="13">
        <v>185661.19</v>
      </c>
      <c r="P63" s="13">
        <f t="shared" si="2"/>
        <v>209988.73</v>
      </c>
    </row>
    <row r="64" spans="1:16" ht="10.15" customHeight="1" x14ac:dyDescent="0.2">
      <c r="A64" s="12" t="s">
        <v>69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2"/>
        <v>0</v>
      </c>
    </row>
    <row r="65" spans="1:16" x14ac:dyDescent="0.2">
      <c r="A65" s="12" t="s">
        <v>70</v>
      </c>
      <c r="B65" s="13">
        <v>10000</v>
      </c>
      <c r="C65" s="13">
        <v>10000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 t="shared" si="2"/>
        <v>0</v>
      </c>
    </row>
    <row r="66" spans="1:16" ht="16.5" x14ac:dyDescent="0.2">
      <c r="A66" s="14" t="s">
        <v>71</v>
      </c>
      <c r="B66" s="13">
        <v>0</v>
      </c>
      <c r="C66" s="13">
        <v>81892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81892</v>
      </c>
      <c r="P66" s="13">
        <f t="shared" si="2"/>
        <v>81892</v>
      </c>
    </row>
    <row r="67" spans="1:16" s="28" customFormat="1" ht="10.9" customHeight="1" x14ac:dyDescent="0.2">
      <c r="A67" s="16" t="s">
        <v>72</v>
      </c>
      <c r="B67" s="10">
        <f>SUM(B68:B71)</f>
        <v>0</v>
      </c>
      <c r="C67" s="10">
        <f t="shared" ref="C67:O67" si="14">SUM(C68:C71)</f>
        <v>30249700</v>
      </c>
      <c r="D67" s="10">
        <f t="shared" si="14"/>
        <v>0</v>
      </c>
      <c r="E67" s="10">
        <f t="shared" si="14"/>
        <v>0</v>
      </c>
      <c r="F67" s="10">
        <f t="shared" si="14"/>
        <v>0</v>
      </c>
      <c r="G67" s="10">
        <f t="shared" si="14"/>
        <v>0</v>
      </c>
      <c r="H67" s="10">
        <f t="shared" si="14"/>
        <v>0</v>
      </c>
      <c r="I67" s="10">
        <f t="shared" si="14"/>
        <v>2117906.81</v>
      </c>
      <c r="J67" s="10">
        <f t="shared" si="14"/>
        <v>0</v>
      </c>
      <c r="K67" s="10">
        <f t="shared" si="14"/>
        <v>1219408.33</v>
      </c>
      <c r="L67" s="10">
        <f t="shared" si="14"/>
        <v>1456492.37</v>
      </c>
      <c r="M67" s="10">
        <f t="shared" si="14"/>
        <v>13180428.409999998</v>
      </c>
      <c r="N67" s="10">
        <f t="shared" si="14"/>
        <v>650517.09</v>
      </c>
      <c r="O67" s="10">
        <f t="shared" si="14"/>
        <v>10585408.140000001</v>
      </c>
      <c r="P67" s="10">
        <f t="shared" si="2"/>
        <v>29210161.149999999</v>
      </c>
    </row>
    <row r="68" spans="1:16" ht="8.4499999999999993" customHeight="1" x14ac:dyDescent="0.2">
      <c r="A68" s="12" t="s">
        <v>73</v>
      </c>
      <c r="B68" s="13">
        <v>0</v>
      </c>
      <c r="C68" s="13">
        <v>27534756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1534918.08</v>
      </c>
      <c r="J68" s="13">
        <v>0</v>
      </c>
      <c r="K68" s="13">
        <v>1219408.33</v>
      </c>
      <c r="L68" s="13">
        <v>0</v>
      </c>
      <c r="M68" s="13">
        <v>13180428.409999998</v>
      </c>
      <c r="N68" s="13">
        <v>0</v>
      </c>
      <c r="O68" s="13">
        <v>10585408.140000001</v>
      </c>
      <c r="P68" s="13">
        <f t="shared" si="2"/>
        <v>26520162.960000001</v>
      </c>
    </row>
    <row r="69" spans="1:16" ht="9" customHeight="1" x14ac:dyDescent="0.2">
      <c r="A69" s="12" t="s">
        <v>74</v>
      </c>
      <c r="B69" s="13">
        <v>0</v>
      </c>
      <c r="C69" s="13">
        <v>2714944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582988.73</v>
      </c>
      <c r="J69" s="13">
        <v>0</v>
      </c>
      <c r="K69" s="13">
        <v>0</v>
      </c>
      <c r="L69" s="13">
        <v>1456492.37</v>
      </c>
      <c r="M69" s="13">
        <v>0</v>
      </c>
      <c r="N69" s="13">
        <v>650517.09</v>
      </c>
      <c r="O69" s="13">
        <v>0</v>
      </c>
      <c r="P69" s="13">
        <f t="shared" si="2"/>
        <v>2689998.19</v>
      </c>
    </row>
    <row r="70" spans="1:16" x14ac:dyDescent="0.2">
      <c r="A70" s="14" t="s">
        <v>75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 t="shared" si="2"/>
        <v>0</v>
      </c>
    </row>
    <row r="71" spans="1:16" ht="16.5" x14ac:dyDescent="0.2">
      <c r="A71" s="14" t="s">
        <v>76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 t="shared" si="2"/>
        <v>0</v>
      </c>
    </row>
    <row r="72" spans="1:16" ht="16.5" x14ac:dyDescent="0.2">
      <c r="A72" s="9" t="s">
        <v>77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0</v>
      </c>
    </row>
    <row r="73" spans="1:16" ht="10.9" customHeight="1" x14ac:dyDescent="0.2">
      <c r="A73" s="12" t="s">
        <v>78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2"/>
        <v>0</v>
      </c>
    </row>
    <row r="74" spans="1:16" ht="10.9" customHeight="1" x14ac:dyDescent="0.2">
      <c r="A74" s="14" t="s">
        <v>79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2"/>
        <v>0</v>
      </c>
    </row>
    <row r="75" spans="1:16" ht="10.9" customHeight="1" x14ac:dyDescent="0.2">
      <c r="A75" s="16" t="s">
        <v>80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2"/>
        <v>0</v>
      </c>
    </row>
    <row r="76" spans="1:16" ht="10.9" customHeight="1" x14ac:dyDescent="0.2">
      <c r="A76" s="14" t="s">
        <v>81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2"/>
        <v>0</v>
      </c>
    </row>
    <row r="77" spans="1:16" ht="10.9" customHeight="1" x14ac:dyDescent="0.2">
      <c r="A77" s="14" t="s">
        <v>82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 t="shared" si="2"/>
        <v>0</v>
      </c>
    </row>
    <row r="78" spans="1:16" ht="10.9" customHeight="1" x14ac:dyDescent="0.2">
      <c r="A78" s="14" t="s">
        <v>83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2"/>
        <v>0</v>
      </c>
    </row>
    <row r="79" spans="1:16" ht="10.9" customHeight="1" x14ac:dyDescent="0.2">
      <c r="A79" s="7" t="s">
        <v>84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</row>
    <row r="80" spans="1:16" ht="10.9" customHeight="1" x14ac:dyDescent="0.2">
      <c r="A80" s="9" t="s">
        <v>85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0</v>
      </c>
    </row>
    <row r="81" spans="1:18" ht="10.9" customHeight="1" x14ac:dyDescent="0.2">
      <c r="A81" s="14" t="s">
        <v>86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 t="shared" ref="P81:P88" si="15">SUM(D81:O81)</f>
        <v>0</v>
      </c>
    </row>
    <row r="82" spans="1:18" ht="10.9" customHeight="1" x14ac:dyDescent="0.2">
      <c r="A82" s="14" t="s">
        <v>87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15"/>
        <v>0</v>
      </c>
    </row>
    <row r="83" spans="1:18" ht="10.9" customHeight="1" x14ac:dyDescent="0.2">
      <c r="A83" s="16" t="s">
        <v>88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f t="shared" si="15"/>
        <v>0</v>
      </c>
    </row>
    <row r="84" spans="1:18" ht="10.9" customHeight="1" x14ac:dyDescent="0.2">
      <c r="A84" s="14" t="s">
        <v>89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 t="shared" si="15"/>
        <v>0</v>
      </c>
    </row>
    <row r="85" spans="1:18" ht="10.9" customHeight="1" x14ac:dyDescent="0.2">
      <c r="A85" s="14" t="s">
        <v>90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15"/>
        <v>0</v>
      </c>
    </row>
    <row r="86" spans="1:18" ht="10.9" customHeight="1" x14ac:dyDescent="0.2">
      <c r="A86" s="16" t="s">
        <v>91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15"/>
        <v>0</v>
      </c>
    </row>
    <row r="87" spans="1:18" ht="10.9" customHeight="1" x14ac:dyDescent="0.2">
      <c r="A87" s="14" t="s">
        <v>92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f t="shared" si="15"/>
        <v>0</v>
      </c>
    </row>
    <row r="88" spans="1:18" s="25" customFormat="1" x14ac:dyDescent="0.2">
      <c r="A88" s="3" t="s">
        <v>93</v>
      </c>
      <c r="B88" s="4">
        <f>B15+B21+B31+B41+B50+B57+B67</f>
        <v>3260981778</v>
      </c>
      <c r="C88" s="4">
        <f>C15+C21+C31+C41+C50+C57+C67</f>
        <v>3839805689</v>
      </c>
      <c r="D88" s="4">
        <f t="shared" ref="D88:O88" si="16">D15+D21+D31+D41+D50+D57+D67</f>
        <v>163560800.28000003</v>
      </c>
      <c r="E88" s="4">
        <f t="shared" si="16"/>
        <v>250596570.05999997</v>
      </c>
      <c r="F88" s="4">
        <f t="shared" si="16"/>
        <v>255616618.18999997</v>
      </c>
      <c r="G88" s="4">
        <f t="shared" si="16"/>
        <v>207262442.01000002</v>
      </c>
      <c r="H88" s="4">
        <f t="shared" si="16"/>
        <v>289106662.63000005</v>
      </c>
      <c r="I88" s="4">
        <f t="shared" si="16"/>
        <v>258037747.65000007</v>
      </c>
      <c r="J88" s="4">
        <f t="shared" si="16"/>
        <v>245397870.34000003</v>
      </c>
      <c r="K88" s="4">
        <f t="shared" si="16"/>
        <v>294588226.23000002</v>
      </c>
      <c r="L88" s="4">
        <f t="shared" si="16"/>
        <v>334346940.68000001</v>
      </c>
      <c r="M88" s="4">
        <f t="shared" si="16"/>
        <v>353390293.04000002</v>
      </c>
      <c r="N88" s="4">
        <f t="shared" si="16"/>
        <v>491047137.36999995</v>
      </c>
      <c r="O88" s="4">
        <f t="shared" si="16"/>
        <v>641084019.14999998</v>
      </c>
      <c r="P88" s="4">
        <f t="shared" si="15"/>
        <v>3784035327.6300001</v>
      </c>
      <c r="Q88" s="29"/>
      <c r="R88" s="29"/>
    </row>
    <row r="89" spans="1:18" ht="15" customHeight="1" x14ac:dyDescent="0.2">
      <c r="A89" s="18" t="s">
        <v>102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8"/>
      <c r="O89" s="18"/>
      <c r="Q89" s="30"/>
    </row>
    <row r="90" spans="1:18" ht="18.75" customHeight="1" x14ac:dyDescent="0.2">
      <c r="A90" s="31" t="s">
        <v>96</v>
      </c>
      <c r="B90" s="31"/>
      <c r="C90" s="31"/>
      <c r="D90" s="31"/>
      <c r="E90" s="31"/>
      <c r="F90" s="31"/>
      <c r="G90" s="31"/>
      <c r="H90" s="31"/>
      <c r="I90" s="31"/>
      <c r="J90" s="31"/>
      <c r="K90" s="18"/>
      <c r="L90" s="18"/>
      <c r="M90" s="18"/>
      <c r="N90" s="18"/>
      <c r="O90" s="18"/>
      <c r="P90" s="18"/>
    </row>
    <row r="91" spans="1:18" ht="17.25" customHeight="1" x14ac:dyDescent="0.2">
      <c r="A91" s="47" t="s">
        <v>97</v>
      </c>
      <c r="B91" s="47"/>
      <c r="C91" s="47"/>
      <c r="D91" s="32"/>
      <c r="E91" s="32"/>
      <c r="F91" s="32"/>
      <c r="G91" s="32"/>
      <c r="H91" s="32"/>
      <c r="I91" s="32"/>
      <c r="J91" s="32"/>
      <c r="K91" s="18"/>
      <c r="L91" s="18"/>
      <c r="M91" s="18"/>
      <c r="N91" s="18"/>
      <c r="O91" s="18"/>
      <c r="P91" s="18"/>
    </row>
    <row r="92" spans="1:18" ht="19.5" customHeight="1" x14ac:dyDescent="0.2">
      <c r="A92" s="48" t="s">
        <v>98</v>
      </c>
      <c r="B92" s="48"/>
      <c r="C92" s="48"/>
      <c r="D92" s="48"/>
      <c r="E92" s="48"/>
      <c r="F92" s="48"/>
      <c r="G92" s="31"/>
      <c r="H92" s="31"/>
      <c r="I92" s="31"/>
      <c r="J92" s="31"/>
      <c r="K92" s="18"/>
      <c r="L92" s="18"/>
      <c r="M92" s="18"/>
      <c r="N92" s="18"/>
      <c r="O92" s="18"/>
      <c r="P92" s="18"/>
    </row>
    <row r="93" spans="1:18" ht="34.15" customHeight="1" x14ac:dyDescent="0.2">
      <c r="A93" s="20"/>
      <c r="B93" s="14"/>
      <c r="C93" s="14"/>
      <c r="D93" s="14"/>
      <c r="E93" s="14"/>
      <c r="F93" s="14"/>
      <c r="G93" s="14"/>
      <c r="H93" s="14"/>
      <c r="I93" s="14"/>
      <c r="J93" s="14"/>
      <c r="K93" s="18"/>
      <c r="L93" s="21"/>
      <c r="M93" s="21"/>
      <c r="N93" s="21"/>
      <c r="O93" s="21"/>
      <c r="P93" s="21"/>
    </row>
    <row r="94" spans="1:18" s="15" customFormat="1" ht="15" x14ac:dyDescent="0.2">
      <c r="A94" s="5" t="s">
        <v>100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36" t="s">
        <v>99</v>
      </c>
      <c r="M94" s="36"/>
      <c r="N94" s="36"/>
      <c r="O94" s="36"/>
      <c r="P94" s="36"/>
    </row>
    <row r="95" spans="1:18" ht="15" x14ac:dyDescent="0.2">
      <c r="A95" s="23" t="s">
        <v>94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37" t="s">
        <v>95</v>
      </c>
      <c r="M95" s="37"/>
      <c r="N95" s="37"/>
      <c r="O95" s="37"/>
      <c r="P95" s="37"/>
    </row>
    <row r="96" spans="1:18" x14ac:dyDescent="0.2">
      <c r="A96" s="18"/>
      <c r="B96" s="13"/>
      <c r="C96" s="13"/>
      <c r="D96" s="13"/>
      <c r="E96" s="13"/>
      <c r="F96" s="13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">
      <c r="A97" s="24"/>
      <c r="B97" s="26"/>
      <c r="C97" s="26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</sheetData>
  <mergeCells count="14">
    <mergeCell ref="L94:P94"/>
    <mergeCell ref="L95:P95"/>
    <mergeCell ref="A11:P11"/>
    <mergeCell ref="A6:P6"/>
    <mergeCell ref="A7:P7"/>
    <mergeCell ref="A8:P8"/>
    <mergeCell ref="A9:P9"/>
    <mergeCell ref="A10:P10"/>
    <mergeCell ref="A12:A13"/>
    <mergeCell ref="B12:B13"/>
    <mergeCell ref="C12:C13"/>
    <mergeCell ref="D12:O12"/>
    <mergeCell ref="A91:C91"/>
    <mergeCell ref="A92:F92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2024-01-09T13:07:40Z</cp:lastPrinted>
  <dcterms:created xsi:type="dcterms:W3CDTF">2022-09-16T14:51:44Z</dcterms:created>
  <dcterms:modified xsi:type="dcterms:W3CDTF">2024-01-15T12:19:43Z</dcterms:modified>
</cp:coreProperties>
</file>