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sgarcia\Desktop\Transparencia Enero-Febrero 2022\Febrero\Presupuesto de febrero excell\"/>
    </mc:Choice>
  </mc:AlternateContent>
  <xr:revisionPtr revIDLastSave="0" documentId="8_{2F025970-0DDA-4A6D-9846-2EF444030168}" xr6:coauthVersionLast="47" xr6:coauthVersionMax="47" xr10:uidLastSave="{00000000-0000-0000-0000-000000000000}"/>
  <bookViews>
    <workbookView xWindow="-345" yWindow="0" windowWidth="10350" windowHeight="10380" xr2:uid="{00000000-000D-0000-FFFF-FFFF00000000}"/>
  </bookViews>
  <sheets>
    <sheet name="P2 P Aprobado-Ejec 28 FEBRERO" sheetId="1" r:id="rId1"/>
    <sheet name="P3 Ejecucion FEBRERO" sheetId="2" r:id="rId2"/>
    <sheet name="0001P1 Presupuesto Aprobado" sheetId="3" r:id="rId3"/>
  </sheets>
  <externalReferences>
    <externalReference r:id="rId4"/>
    <externalReference r:id="rId5"/>
  </externalReferences>
  <definedNames>
    <definedName name="_xlnm.Print_Area" localSheetId="2">'0001P1 Presupuesto Aprobado'!$C$1:$E$91</definedName>
    <definedName name="_xlnm.Print_Area" localSheetId="0">'P2 P Aprobado-Ejec 28 FEBRERO'!$A$3:$P$92</definedName>
    <definedName name="_xlnm.Print_Area" localSheetId="1">'P3 Ejecucion FEBRERO'!$C$3:$P$93</definedName>
    <definedName name="_xlnm.Print_Titles" localSheetId="2">'0001P1 Presupuesto Aprobado'!$1:$9</definedName>
    <definedName name="_xlnm.Print_Titles" localSheetId="0">'P2 P Aprobado-Ejec 28 FEBRERO'!$3:$10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1" l="1"/>
  <c r="C85" i="1" s="1"/>
  <c r="E53" i="3"/>
  <c r="E26" i="3"/>
  <c r="E66" i="1"/>
  <c r="E64" i="1" s="1"/>
  <c r="E46" i="1"/>
  <c r="E42" i="1"/>
  <c r="E40" i="1"/>
  <c r="E39" i="1"/>
  <c r="E24" i="1"/>
  <c r="E21" i="1"/>
  <c r="E19" i="1"/>
  <c r="E17" i="1"/>
  <c r="E18" i="1" l="1"/>
  <c r="E14" i="1"/>
  <c r="E13" i="1"/>
  <c r="E63" i="3" l="1"/>
  <c r="D63" i="3"/>
  <c r="D53" i="3"/>
  <c r="E46" i="3"/>
  <c r="D46" i="3"/>
  <c r="E37" i="3"/>
  <c r="D37" i="3"/>
  <c r="E27" i="3"/>
  <c r="D27" i="3"/>
  <c r="E17" i="3"/>
  <c r="D17" i="3"/>
  <c r="D84" i="3" s="1"/>
  <c r="E11" i="3"/>
  <c r="D11" i="3"/>
  <c r="P83" i="2"/>
  <c r="P80" i="2"/>
  <c r="P79" i="2"/>
  <c r="P78" i="2"/>
  <c r="P77" i="2"/>
  <c r="P74" i="2"/>
  <c r="P73" i="2"/>
  <c r="P72" i="2"/>
  <c r="P71" i="2"/>
  <c r="P70" i="2"/>
  <c r="P69" i="2"/>
  <c r="P68" i="2"/>
  <c r="P67" i="2"/>
  <c r="P66" i="2"/>
  <c r="P65" i="2"/>
  <c r="P64" i="2"/>
  <c r="P62" i="2"/>
  <c r="P61" i="2"/>
  <c r="P60" i="2"/>
  <c r="P59" i="2"/>
  <c r="P58" i="2"/>
  <c r="P57" i="2"/>
  <c r="P56" i="2"/>
  <c r="P55" i="2"/>
  <c r="P54" i="2"/>
  <c r="P52" i="2"/>
  <c r="P51" i="2"/>
  <c r="P50" i="2"/>
  <c r="P49" i="2"/>
  <c r="P48" i="2"/>
  <c r="P47" i="2"/>
  <c r="P46" i="2"/>
  <c r="P44" i="2"/>
  <c r="P43" i="2"/>
  <c r="P42" i="2"/>
  <c r="P40" i="2"/>
  <c r="P39" i="2"/>
  <c r="P38" i="2"/>
  <c r="P36" i="2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5" i="2"/>
  <c r="P14" i="2"/>
  <c r="P13" i="2"/>
  <c r="D81" i="2"/>
  <c r="P81" i="2" s="1"/>
  <c r="D63" i="2"/>
  <c r="P63" i="2" s="1"/>
  <c r="D53" i="2"/>
  <c r="P53" i="2" s="1"/>
  <c r="D46" i="2"/>
  <c r="D45" i="2"/>
  <c r="P45" i="2" s="1"/>
  <c r="D41" i="2"/>
  <c r="P41" i="2" s="1"/>
  <c r="D39" i="2"/>
  <c r="D38" i="2"/>
  <c r="D27" i="2"/>
  <c r="P27" i="2" s="1"/>
  <c r="D18" i="2"/>
  <c r="D17" i="2" s="1"/>
  <c r="P17" i="2" s="1"/>
  <c r="D16" i="2"/>
  <c r="P16" i="2" s="1"/>
  <c r="D13" i="2"/>
  <c r="D12" i="2"/>
  <c r="D11" i="2" s="1"/>
  <c r="P11" i="2" s="1"/>
  <c r="P18" i="2" l="1"/>
  <c r="D37" i="2"/>
  <c r="P12" i="2"/>
  <c r="E84" i="3"/>
  <c r="P37" i="2"/>
  <c r="P84" i="2" s="1"/>
  <c r="D84" i="2"/>
  <c r="D46" i="1"/>
  <c r="D42" i="1"/>
  <c r="D40" i="1"/>
  <c r="D39" i="1"/>
  <c r="D19" i="1"/>
  <c r="D17" i="1"/>
  <c r="D14" i="1"/>
  <c r="D13" i="1"/>
  <c r="N54" i="1" l="1"/>
  <c r="O38" i="1"/>
  <c r="N28" i="1"/>
  <c r="B64" i="1"/>
  <c r="B54" i="1"/>
  <c r="B47" i="1"/>
  <c r="B28" i="1"/>
  <c r="B12" i="1"/>
  <c r="B18" i="1"/>
  <c r="N18" i="1"/>
  <c r="N12" i="1"/>
  <c r="D12" i="1" l="1"/>
  <c r="E12" i="1"/>
  <c r="E85" i="1" s="1"/>
  <c r="F12" i="1"/>
  <c r="G12" i="1"/>
  <c r="H12" i="1"/>
  <c r="I12" i="1"/>
  <c r="I85" i="1" s="1"/>
  <c r="J12" i="1"/>
  <c r="K12" i="1"/>
  <c r="L12" i="1"/>
  <c r="M12" i="1"/>
  <c r="M85" i="1" s="1"/>
  <c r="O12" i="1"/>
  <c r="P14" i="1"/>
  <c r="P15" i="1"/>
  <c r="P16" i="1"/>
  <c r="P17" i="1"/>
  <c r="D18" i="1"/>
  <c r="F18" i="1"/>
  <c r="G18" i="1"/>
  <c r="H18" i="1"/>
  <c r="I18" i="1"/>
  <c r="J18" i="1"/>
  <c r="K18" i="1"/>
  <c r="L18" i="1"/>
  <c r="M18" i="1"/>
  <c r="O18" i="1"/>
  <c r="P19" i="1"/>
  <c r="P20" i="1"/>
  <c r="P21" i="1"/>
  <c r="P22" i="1"/>
  <c r="P23" i="1"/>
  <c r="P24" i="1"/>
  <c r="P25" i="1"/>
  <c r="P26" i="1"/>
  <c r="P27" i="1"/>
  <c r="D28" i="1"/>
  <c r="E28" i="1"/>
  <c r="F28" i="1"/>
  <c r="G28" i="1"/>
  <c r="H28" i="1"/>
  <c r="I28" i="1"/>
  <c r="J28" i="1"/>
  <c r="K28" i="1"/>
  <c r="L28" i="1"/>
  <c r="M28" i="1"/>
  <c r="O28" i="1"/>
  <c r="P29" i="1"/>
  <c r="P30" i="1"/>
  <c r="P31" i="1"/>
  <c r="P32" i="1"/>
  <c r="P33" i="1"/>
  <c r="P34" i="1"/>
  <c r="P35" i="1"/>
  <c r="P36" i="1"/>
  <c r="P37" i="1"/>
  <c r="B38" i="1"/>
  <c r="B85" i="1" s="1"/>
  <c r="D38" i="1"/>
  <c r="E38" i="1"/>
  <c r="F38" i="1"/>
  <c r="G38" i="1"/>
  <c r="H38" i="1"/>
  <c r="I38" i="1"/>
  <c r="J38" i="1"/>
  <c r="K38" i="1"/>
  <c r="L38" i="1"/>
  <c r="M38" i="1"/>
  <c r="N38" i="1"/>
  <c r="N85" i="1" s="1"/>
  <c r="P39" i="1"/>
  <c r="P40" i="1"/>
  <c r="P41" i="1"/>
  <c r="P42" i="1"/>
  <c r="P43" i="1"/>
  <c r="P44" i="1"/>
  <c r="P45" i="1"/>
  <c r="P46" i="1"/>
  <c r="D47" i="1"/>
  <c r="E47" i="1"/>
  <c r="F47" i="1"/>
  <c r="G47" i="1"/>
  <c r="H47" i="1"/>
  <c r="I47" i="1"/>
  <c r="J47" i="1"/>
  <c r="K47" i="1"/>
  <c r="L47" i="1"/>
  <c r="M47" i="1"/>
  <c r="P48" i="1"/>
  <c r="P49" i="1"/>
  <c r="P50" i="1"/>
  <c r="P51" i="1"/>
  <c r="P52" i="1"/>
  <c r="P53" i="1"/>
  <c r="D54" i="1"/>
  <c r="E54" i="1"/>
  <c r="F54" i="1"/>
  <c r="G54" i="1"/>
  <c r="H54" i="1"/>
  <c r="I54" i="1"/>
  <c r="J54" i="1"/>
  <c r="K54" i="1"/>
  <c r="L54" i="1"/>
  <c r="M54" i="1"/>
  <c r="O54" i="1"/>
  <c r="P55" i="1"/>
  <c r="P56" i="1"/>
  <c r="P57" i="1"/>
  <c r="P58" i="1"/>
  <c r="P59" i="1"/>
  <c r="P60" i="1"/>
  <c r="P61" i="1"/>
  <c r="P62" i="1"/>
  <c r="P63" i="1"/>
  <c r="D64" i="1"/>
  <c r="F64" i="1"/>
  <c r="G64" i="1"/>
  <c r="H64" i="1"/>
  <c r="I64" i="1"/>
  <c r="J64" i="1"/>
  <c r="K64" i="1"/>
  <c r="L64" i="1"/>
  <c r="M64" i="1"/>
  <c r="O64" i="1"/>
  <c r="P65" i="1"/>
  <c r="P66" i="1"/>
  <c r="P67" i="1"/>
  <c r="P68" i="1"/>
  <c r="P69" i="1"/>
  <c r="P70" i="1"/>
  <c r="P71" i="1"/>
  <c r="P72" i="1"/>
  <c r="P73" i="1"/>
  <c r="P74" i="1"/>
  <c r="P75" i="1"/>
  <c r="P78" i="1"/>
  <c r="P79" i="1"/>
  <c r="P80" i="1"/>
  <c r="P81" i="1"/>
  <c r="D82" i="1"/>
  <c r="P82" i="1"/>
  <c r="P84" i="1"/>
  <c r="L85" i="1" l="1"/>
  <c r="H85" i="1"/>
  <c r="K85" i="1"/>
  <c r="G85" i="1"/>
  <c r="O85" i="1"/>
  <c r="J85" i="1"/>
  <c r="F85" i="1"/>
  <c r="P38" i="1"/>
  <c r="D85" i="1"/>
  <c r="P64" i="1"/>
  <c r="P54" i="1"/>
  <c r="P47" i="1"/>
  <c r="P28" i="1"/>
  <c r="P12" i="1"/>
  <c r="P18" i="1"/>
  <c r="P13" i="1"/>
  <c r="P85" i="1" l="1"/>
</calcChain>
</file>

<file path=xl/sharedStrings.xml><?xml version="1.0" encoding="utf-8"?>
<sst xmlns="http://schemas.openxmlformats.org/spreadsheetml/2006/main" count="301" uniqueCount="119">
  <si>
    <t>DIRECTORA FINANCIERA</t>
  </si>
  <si>
    <t xml:space="preserve">ENC. DEPTO. DE PRESUPUESTO </t>
  </si>
  <si>
    <t>LIC. LIUSIK CUELLO PEREZ</t>
  </si>
  <si>
    <t xml:space="preserve">LIC. RAMON FERNANDO GERMAN </t>
  </si>
  <si>
    <r>
      <rPr>
        <b/>
        <sz val="5"/>
        <color theme="1"/>
        <rFont val="Calibri"/>
        <family val="2"/>
        <scheme val="minor"/>
      </rPr>
      <t>Total devengado:</t>
    </r>
    <r>
      <rPr>
        <sz val="5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</si>
  <si>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5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</si>
  <si>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5"/>
        <color theme="1"/>
        <rFont val="Calibri"/>
        <family val="2"/>
        <scheme val="minor"/>
      </rPr>
      <t>Presupuesto aprobado:</t>
    </r>
    <r>
      <rPr>
        <sz val="5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</si>
  <si>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</si>
  <si>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</si>
  <si>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</si>
  <si>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</si>
  <si>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</si>
  <si>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</si>
  <si>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</si>
  <si>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</si>
  <si>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</si>
  <si>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</si>
  <si>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</si>
  <si>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</si>
  <si>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</si>
  <si>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</si>
  <si>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</si>
  <si>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</si>
  <si>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</si>
  <si>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</si>
  <si>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</si>
  <si>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</si>
  <si>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</si>
  <si>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</si>
  <si>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</si>
  <si>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</si>
  <si>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</si>
  <si>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</si>
  <si>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</si>
  <si>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</si>
  <si>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</si>
  <si>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</si>
  <si>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</si>
  <si>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</si>
  <si>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</si>
  <si>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</si>
  <si>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</si>
  <si>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</si>
  <si>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</si>
  <si>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</si>
  <si>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</si>
  <si>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</si>
  <si>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</si>
  <si>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</si>
  <si>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</si>
  <si>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</si>
  <si>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</si>
  <si>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</si>
  <si>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</si>
  <si>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</si>
  <si>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</si>
  <si>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</si>
  <si>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</si>
  <si>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</si>
  <si>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</si>
  <si>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</si>
  <si>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</si>
  <si>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</si>
  <si>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</si>
  <si>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</si>
  <si>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</si>
  <si>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</si>
  <si>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</si>
  <si>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</si>
  <si>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</si>
  <si>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</si>
  <si>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</si>
  <si>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</si>
  <si>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</si>
  <si>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</si>
  <si>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</si>
  <si>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</si>
  <si>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</si>
  <si>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</si>
  <si>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</si>
  <si>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</si>
  <si>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</si>
  <si>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</si>
  <si>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</si>
  <si>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</si>
  <si>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</si>
  <si>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</si>
  <si>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</si>
  <si>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</si>
  <si>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</si>
  <si>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</si>
  <si>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</si>
  <si>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</si>
  <si>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</si>
  <si>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</si>
  <si>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</si>
  <si>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</si>
  <si>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</si>
  <si>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</si>
  <si>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</si>
  <si>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 xml:space="preserve">Unidad Ejecutora 0001 </t>
  </si>
  <si>
    <t>En RD$</t>
  </si>
  <si>
    <t xml:space="preserve">Ejecución de Gastos y Aplicaciones financieras </t>
  </si>
  <si>
    <t xml:space="preserve"> DIRECCION FINANCIERA / DEPARTAMENTO DE PRESUPUESTO</t>
  </si>
  <si>
    <t>MINISTERIO DE CULTURA</t>
  </si>
  <si>
    <t>Año 2022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</si>
  <si>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</si>
  <si>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</si>
  <si>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</si>
  <si>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Unidad Ejecutora 0001</t>
  </si>
  <si>
    <t>DIRECCION FINANCIERA / DEPARTAMENTO DE PRESUPUESTO</t>
  </si>
  <si>
    <t xml:space="preserve">MINISTERIO DE CULTURA </t>
  </si>
  <si>
    <t xml:space="preserve">Presupuesto de Gastos y Aplicaciones financieras </t>
  </si>
  <si>
    <t>UNIDAD EJECUTORA 0001</t>
  </si>
  <si>
    <t>Detalle</t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</si>
  <si>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</si>
  <si>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</si>
  <si>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</si>
  <si>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Modificado al  28 de Febrero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</si>
</sst>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5" fillId="0" borderId="0" xfId="0" applyFont="1" applyBorder="1" applyAlignment="1">
      <alignment horizontal="left" vertical="center" wrapText="1"/>
    </xf>
    <xf numFmtId="165" fontId="6" fillId="0" borderId="0" xfId="0" applyNumberFormat="1" applyFont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65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/>
    <xf numFmtId="0" fontId="0" fillId="0" borderId="0" xfId="0" applyFont="1" applyBorder="1" applyAlignment="1">
      <alignment horizontal="left" vertical="center" wrapText="1"/>
    </xf>
    <xf numFmtId="165" fontId="3" fillId="0" borderId="0" xfId="0" applyNumberFormat="1" applyFont="1"/>
    <xf numFmtId="0" fontId="0" fillId="0" borderId="0" xfId="0" applyFont="1"/>
    <xf numFmtId="165" fontId="2" fillId="2" borderId="1" xfId="0" applyNumberFormat="1" applyFont="1" applyFill="1" applyBorder="1"/>
    <xf numFmtId="165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5" fontId="0" fillId="0" borderId="0" xfId="0" applyNumberFormat="1" applyFont="1"/>
    <xf numFmtId="165" fontId="0" fillId="0" borderId="0" xfId="0" applyNumberFormat="1" applyFont="1" applyAlignment="1">
      <alignment vertical="center"/>
    </xf>
    <xf numFmtId="0" fontId="0" fillId="0" borderId="0" xfId="0" applyAlignment="1">
      <alignment horizontal="left" indent="2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indent="1"/>
    </xf>
    <xf numFmtId="165" fontId="3" fillId="0" borderId="2" xfId="0" applyNumberFormat="1" applyFont="1" applyBorder="1"/>
    <xf numFmtId="165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left"/>
    </xf>
    <xf numFmtId="4" fontId="0" fillId="0" borderId="0" xfId="0" applyNumberFormat="1" applyFont="1" applyAlignment="1">
      <alignment vertical="center"/>
    </xf>
    <xf numFmtId="0" fontId="0" fillId="0" borderId="0" xfId="0" applyAlignment="1">
      <alignment horizontal="left" wrapText="1" indent="2"/>
    </xf>
    <xf numFmtId="0" fontId="0" fillId="0" borderId="3" xfId="0" applyBorder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12" fillId="0" borderId="0" xfId="0" applyFont="1" applyBorder="1" applyAlignment="1">
      <alignment vertical="center" wrapText="1" readingOrder="1"/>
    </xf>
    <xf numFmtId="0" fontId="12" fillId="0" borderId="0" xfId="0" applyFont="1" applyAlignment="1">
      <alignment vertical="center" wrapText="1" readingOrder="1"/>
    </xf>
    <xf numFmtId="0" fontId="11" fillId="0" borderId="0" xfId="0" applyFont="1" applyBorder="1" applyAlignment="1">
      <alignment vertical="center" wrapText="1" readingOrder="1"/>
    </xf>
    <xf numFmtId="0" fontId="11" fillId="0" borderId="0" xfId="0" applyFont="1" applyAlignment="1">
      <alignment vertical="center" wrapText="1" readingOrder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vertical="center" wrapText="1" readingOrder="1"/>
    </xf>
    <xf numFmtId="0" fontId="8" fillId="0" borderId="0" xfId="0" applyFont="1" applyAlignment="1">
      <alignment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0" fillId="4" borderId="0" xfId="0" applyFill="1" applyAlignment="1">
      <alignment vertical="center"/>
    </xf>
    <xf numFmtId="0" fontId="15" fillId="0" borderId="2" xfId="0" applyFont="1" applyBorder="1" applyAlignment="1">
      <alignment horizontal="left" vertical="center"/>
    </xf>
    <xf numFmtId="165" fontId="15" fillId="0" borderId="2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5" fontId="15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6" fillId="2" borderId="1" xfId="0" applyFont="1" applyFill="1" applyBorder="1" applyAlignment="1">
      <alignment vertical="center"/>
    </xf>
    <xf numFmtId="165" fontId="16" fillId="2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15" fillId="0" borderId="0" xfId="0" applyFont="1" applyAlignment="1"/>
    <xf numFmtId="0" fontId="4" fillId="0" borderId="0" xfId="0" applyFont="1" applyAlignment="1">
      <alignment vertical="top"/>
    </xf>
    <xf numFmtId="0" fontId="4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43" fontId="7" fillId="2" borderId="4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8" fillId="0" borderId="11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wrapText="1" readingOrder="1"/>
    </xf>
    <xf numFmtId="0" fontId="14" fillId="0" borderId="11" xfId="0" applyFont="1" applyBorder="1" applyAlignment="1">
      <alignment horizontal="center" vertical="center" readingOrder="1"/>
    </xf>
    <xf numFmtId="0" fontId="14" fillId="0" borderId="0" xfId="0" applyFont="1" applyBorder="1" applyAlignment="1">
      <alignment horizontal="center" vertical="center" readingOrder="1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0" xfId="0" applyFont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17" fillId="2" borderId="4" xfId="1" applyFont="1" applyFill="1" applyBorder="1" applyAlignment="1">
      <alignment horizontal="center" vertical="center" wrapText="1"/>
    </xf>
    <xf numFmtId="43" fontId="17" fillId="2" borderId="6" xfId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989135</xdr:colOff>
      <xdr:row>1</xdr:row>
      <xdr:rowOff>1</xdr:rowOff>
    </xdr:from>
    <xdr:to>
      <xdr:col>2</xdr:col>
      <xdr:colOff>776654</xdr:colOff>
      <xdr:row>5</xdr:row>
      <xdr:rowOff>80598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135" y="190501"/>
          <a:ext cx="2293327" cy="10917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3197679</xdr:colOff>
      <xdr:row>1</xdr:row>
      <xdr:rowOff>149678</xdr:rowOff>
    </xdr:from>
    <xdr:to>
      <xdr:col>3</xdr:col>
      <xdr:colOff>1374321</xdr:colOff>
      <xdr:row>6</xdr:row>
      <xdr:rowOff>3140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679" y="340178"/>
          <a:ext cx="4422321" cy="10917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76200</xdr:rowOff>
    </xdr:from>
    <xdr:to>
      <xdr:col>2</xdr:col>
      <xdr:colOff>1744584</xdr:colOff>
      <xdr:row>6</xdr:row>
      <xdr:rowOff>39566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66700"/>
          <a:ext cx="1744584" cy="8396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AppData/Local/Microsoft/Windows/INetCache/Content.Outlook/PXGXQ83K/REPORTE%20SIGEF%20PARA%20CONTABILIDAD%20ENER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AppData/Local/Microsoft/Windows/INetCache/Content.Outlook/PXGXQ83K/RESUMEN%20FEBRERO%20PARA%20CONTABIL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SIGEF ENERO 22"/>
      <sheetName val="LIBRAMIENTOS 2022"/>
    </sheetNames>
    <sheetDataSet>
      <sheetData sheetId="0">
        <row r="9">
          <cell r="C9">
            <v>36647731.009999998</v>
          </cell>
        </row>
        <row r="10">
          <cell r="C10">
            <v>30000</v>
          </cell>
        </row>
        <row r="11">
          <cell r="C11">
            <v>5488667.7199999997</v>
          </cell>
        </row>
        <row r="13">
          <cell r="C13">
            <v>8427054.8399999999</v>
          </cell>
        </row>
        <row r="31">
          <cell r="C31">
            <v>100000</v>
          </cell>
        </row>
        <row r="32">
          <cell r="C32">
            <v>20650189.25</v>
          </cell>
        </row>
        <row r="33">
          <cell r="C33">
            <v>8538769.5399999991</v>
          </cell>
        </row>
        <row r="35">
          <cell r="C35">
            <v>19464964.66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ENGADOS FEBRERO"/>
      <sheetName val="LIB. FEB.  2022"/>
    </sheetNames>
    <sheetDataSet>
      <sheetData sheetId="0">
        <row r="9">
          <cell r="D9">
            <v>54506027.07</v>
          </cell>
        </row>
        <row r="10">
          <cell r="D10">
            <v>4794000</v>
          </cell>
        </row>
        <row r="11">
          <cell r="D11">
            <v>8170771.2699999996</v>
          </cell>
        </row>
        <row r="13">
          <cell r="D13">
            <v>8250533.0499999998</v>
          </cell>
        </row>
        <row r="15">
          <cell r="D15">
            <v>92150</v>
          </cell>
        </row>
        <row r="18">
          <cell r="D18">
            <v>715253.14</v>
          </cell>
        </row>
        <row r="31">
          <cell r="D31">
            <v>100000</v>
          </cell>
        </row>
        <row r="32">
          <cell r="D32">
            <v>29369354</v>
          </cell>
        </row>
        <row r="33">
          <cell r="D33">
            <v>8538769.5399999991</v>
          </cell>
        </row>
        <row r="35">
          <cell r="D35">
            <v>25281964.66</v>
          </cell>
        </row>
        <row r="44">
          <cell r="D44">
            <v>807881.79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2"/>
  <sheetViews>
    <sheetView showGridLines="0" tabSelected="1" topLeftCell="C1" zoomScaleNormal="100" workbookViewId="0">
      <selection activeCell="C61" sqref="C61"/>
    </sheetView>
  </sheetViews>
  <sheetFormatPr baseColWidth="10" defaultColWidth="11.42578125" defaultRowHeight="15" x14ac:dyDescent="0.25"/>
  <cols>
    <col min="1" max="1" width="26.28515625" style="1" customWidth="1"/>
    <col min="2" max="2" width="11.28515625" style="1" customWidth="1"/>
    <col min="3" max="3" width="12.28515625" style="1" customWidth="1"/>
    <col min="4" max="16" width="10.140625" style="1" customWidth="1"/>
    <col min="17" max="16384" width="11.42578125" style="1"/>
  </cols>
  <sheetData>
    <row r="3" spans="1:17" ht="28.5" customHeight="1" x14ac:dyDescent="0.25">
      <c r="A3" s="69" t="s">
        <v>104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7" ht="21" customHeight="1" x14ac:dyDescent="0.25">
      <c r="A4" s="71" t="s">
        <v>103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7" ht="15.75" x14ac:dyDescent="0.25">
      <c r="A5" s="73" t="s">
        <v>105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7" ht="15.75" customHeight="1" x14ac:dyDescent="0.25">
      <c r="A6" s="71" t="s">
        <v>102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7" ht="15.75" customHeight="1" x14ac:dyDescent="0.25">
      <c r="A7" s="72" t="s">
        <v>101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7" x14ac:dyDescent="0.25">
      <c r="A8" s="68" t="s">
        <v>100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7" ht="25.5" customHeight="1" x14ac:dyDescent="0.25">
      <c r="A9" s="76" t="s">
        <v>99</v>
      </c>
      <c r="B9" s="77" t="s">
        <v>98</v>
      </c>
      <c r="C9" s="77" t="s">
        <v>97</v>
      </c>
      <c r="D9" s="79" t="s">
        <v>96</v>
      </c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1"/>
    </row>
    <row r="10" spans="1:17" x14ac:dyDescent="0.25">
      <c r="A10" s="76"/>
      <c r="B10" s="78"/>
      <c r="C10" s="78"/>
      <c r="D10" s="22" t="s">
        <v>95</v>
      </c>
      <c r="E10" s="22" t="s">
        <v>94</v>
      </c>
      <c r="F10" s="22" t="s">
        <v>93</v>
      </c>
      <c r="G10" s="22" t="s">
        <v>92</v>
      </c>
      <c r="H10" s="23" t="s">
        <v>91</v>
      </c>
      <c r="I10" s="22" t="s">
        <v>90</v>
      </c>
      <c r="J10" s="23" t="s">
        <v>89</v>
      </c>
      <c r="K10" s="22" t="s">
        <v>88</v>
      </c>
      <c r="L10" s="22" t="s">
        <v>87</v>
      </c>
      <c r="M10" s="22" t="s">
        <v>86</v>
      </c>
      <c r="N10" s="22" t="s">
        <v>85</v>
      </c>
      <c r="O10" s="23" t="s">
        <v>84</v>
      </c>
      <c r="P10" s="22" t="s">
        <v>83</v>
      </c>
    </row>
    <row r="11" spans="1:17" x14ac:dyDescent="0.25">
      <c r="A11" s="17" t="s">
        <v>82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7" ht="16.5" x14ac:dyDescent="0.25">
      <c r="A12" s="15" t="s">
        <v>81</v>
      </c>
      <c r="B12" s="9">
        <f t="shared" ref="B12:N12" si="0">B13+B14+B17+B15</f>
        <v>728933490</v>
      </c>
      <c r="C12" s="9">
        <v>735139941</v>
      </c>
      <c r="D12" s="9">
        <f t="shared" si="0"/>
        <v>42166398.729999997</v>
      </c>
      <c r="E12" s="9">
        <f t="shared" si="0"/>
        <v>67470798.340000004</v>
      </c>
      <c r="F12" s="9">
        <f t="shared" si="0"/>
        <v>0</v>
      </c>
      <c r="G12" s="9">
        <f t="shared" si="0"/>
        <v>0</v>
      </c>
      <c r="H12" s="9">
        <f t="shared" si="0"/>
        <v>0</v>
      </c>
      <c r="I12" s="9">
        <f t="shared" si="0"/>
        <v>0</v>
      </c>
      <c r="J12" s="9">
        <f t="shared" si="0"/>
        <v>0</v>
      </c>
      <c r="K12" s="9">
        <f t="shared" si="0"/>
        <v>0</v>
      </c>
      <c r="L12" s="9">
        <f t="shared" si="0"/>
        <v>0</v>
      </c>
      <c r="M12" s="9">
        <f t="shared" si="0"/>
        <v>0</v>
      </c>
      <c r="N12" s="9">
        <f t="shared" si="0"/>
        <v>0</v>
      </c>
      <c r="O12" s="9">
        <f>O13+O14+O15+O16+O17</f>
        <v>0</v>
      </c>
      <c r="P12" s="9">
        <f t="shared" ref="P12:P37" si="1">D12+E12+F12+G12+H12+I12+J12+K12+L12+M12+N12+O12</f>
        <v>109637197.06999999</v>
      </c>
    </row>
    <row r="13" spans="1:17" x14ac:dyDescent="0.25">
      <c r="A13" s="18" t="s">
        <v>80</v>
      </c>
      <c r="B13" s="12">
        <v>582024694</v>
      </c>
      <c r="C13" s="12">
        <v>618222911</v>
      </c>
      <c r="D13" s="12">
        <f>'[1]Reporte SIGEF ENERO 22'!$C$9</f>
        <v>36647731.009999998</v>
      </c>
      <c r="E13" s="12">
        <f>'[2]DEVENGADOS FEBRERO'!$D$9</f>
        <v>54506027.07</v>
      </c>
      <c r="F13" s="12"/>
      <c r="G13" s="12"/>
      <c r="H13" s="12"/>
      <c r="I13" s="12"/>
      <c r="J13" s="12"/>
      <c r="K13" s="12"/>
      <c r="L13" s="12"/>
      <c r="M13" s="12"/>
      <c r="N13" s="12"/>
      <c r="O13" s="19"/>
      <c r="P13" s="12">
        <f t="shared" si="1"/>
        <v>91153758.079999998</v>
      </c>
    </row>
    <row r="14" spans="1:17" x14ac:dyDescent="0.25">
      <c r="A14" s="18" t="s">
        <v>79</v>
      </c>
      <c r="B14" s="12">
        <v>69874474</v>
      </c>
      <c r="C14" s="12">
        <v>29824000</v>
      </c>
      <c r="D14" s="12">
        <f>'[1]Reporte SIGEF ENERO 22'!$C$10</f>
        <v>30000</v>
      </c>
      <c r="E14" s="12">
        <f>'[2]DEVENGADOS FEBRERO'!$D$10</f>
        <v>4794000</v>
      </c>
      <c r="F14" s="12"/>
      <c r="G14" s="12"/>
      <c r="H14" s="12"/>
      <c r="I14" s="12"/>
      <c r="J14" s="12"/>
      <c r="K14" s="12"/>
      <c r="L14" s="12"/>
      <c r="M14" s="12"/>
      <c r="N14" s="12"/>
      <c r="O14" s="19"/>
      <c r="P14" s="12">
        <f t="shared" si="1"/>
        <v>4824000</v>
      </c>
    </row>
    <row r="15" spans="1:17" x14ac:dyDescent="0.25">
      <c r="A15" s="13" t="s">
        <v>78</v>
      </c>
      <c r="B15" s="12">
        <v>0</v>
      </c>
      <c r="C15" s="12">
        <v>0</v>
      </c>
      <c r="D15" s="12">
        <v>0</v>
      </c>
      <c r="E15" s="12">
        <v>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>
        <f t="shared" si="1"/>
        <v>0</v>
      </c>
      <c r="Q15" s="21"/>
    </row>
    <row r="16" spans="1:17" x14ac:dyDescent="0.25">
      <c r="A16" s="13" t="s">
        <v>77</v>
      </c>
      <c r="B16" s="12">
        <v>0</v>
      </c>
      <c r="C16" s="12">
        <v>0</v>
      </c>
      <c r="D16" s="12">
        <v>0</v>
      </c>
      <c r="E16" s="12">
        <v>0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>
        <f t="shared" si="1"/>
        <v>0</v>
      </c>
    </row>
    <row r="17" spans="1:16" x14ac:dyDescent="0.25">
      <c r="A17" s="13" t="s">
        <v>76</v>
      </c>
      <c r="B17" s="12">
        <v>77034322</v>
      </c>
      <c r="C17" s="12">
        <v>87093030</v>
      </c>
      <c r="D17" s="12">
        <f>'[1]Reporte SIGEF ENERO 22'!$C$11</f>
        <v>5488667.7199999997</v>
      </c>
      <c r="E17" s="12">
        <f>'[2]DEVENGADOS FEBRERO'!$D$11</f>
        <v>8170771.2699999996</v>
      </c>
      <c r="F17" s="12"/>
      <c r="G17" s="12"/>
      <c r="H17" s="12"/>
      <c r="I17" s="12"/>
      <c r="J17" s="12"/>
      <c r="K17" s="12"/>
      <c r="L17" s="12"/>
      <c r="M17" s="12"/>
      <c r="N17" s="12"/>
      <c r="O17" s="19"/>
      <c r="P17" s="12">
        <f t="shared" si="1"/>
        <v>13659438.989999998</v>
      </c>
    </row>
    <row r="18" spans="1:16" x14ac:dyDescent="0.25">
      <c r="A18" s="15" t="s">
        <v>75</v>
      </c>
      <c r="B18" s="9">
        <f t="shared" ref="B18:N18" si="2">B19+B20+B21+B22+B23+B24+B25+B26+B27</f>
        <v>337120471</v>
      </c>
      <c r="C18" s="9">
        <v>331435237.92000002</v>
      </c>
      <c r="D18" s="9">
        <f t="shared" si="2"/>
        <v>8427054.8399999999</v>
      </c>
      <c r="E18" s="9">
        <f t="shared" si="2"/>
        <v>9057936.1899999995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  <c r="K18" s="9">
        <f t="shared" si="2"/>
        <v>0</v>
      </c>
      <c r="L18" s="9">
        <f t="shared" si="2"/>
        <v>0</v>
      </c>
      <c r="M18" s="9">
        <f t="shared" si="2"/>
        <v>0</v>
      </c>
      <c r="N18" s="9">
        <f t="shared" si="2"/>
        <v>0</v>
      </c>
      <c r="O18" s="9">
        <f>O19+O20+O21+O23+O22+O24+O25+O26+O27</f>
        <v>0</v>
      </c>
      <c r="P18" s="9">
        <f t="shared" si="1"/>
        <v>17484991.030000001</v>
      </c>
    </row>
    <row r="19" spans="1:16" x14ac:dyDescent="0.25">
      <c r="A19" s="18" t="s">
        <v>74</v>
      </c>
      <c r="B19" s="12">
        <v>114956500</v>
      </c>
      <c r="C19" s="12">
        <v>114956500</v>
      </c>
      <c r="D19" s="12">
        <f>'[1]Reporte SIGEF ENERO 22'!$C$13</f>
        <v>8427054.8399999999</v>
      </c>
      <c r="E19" s="12">
        <f>'[2]DEVENGADOS FEBRERO'!$D$13</f>
        <v>8250533.0499999998</v>
      </c>
      <c r="F19" s="12"/>
      <c r="G19" s="12"/>
      <c r="H19" s="12"/>
      <c r="I19" s="12"/>
      <c r="J19" s="12"/>
      <c r="K19" s="12"/>
      <c r="L19" s="12"/>
      <c r="M19" s="12"/>
      <c r="N19" s="12"/>
      <c r="O19" s="19"/>
      <c r="P19" s="12">
        <f t="shared" si="1"/>
        <v>16677587.890000001</v>
      </c>
    </row>
    <row r="20" spans="1:16" ht="16.5" x14ac:dyDescent="0.25">
      <c r="A20" s="13" t="s">
        <v>73</v>
      </c>
      <c r="B20" s="12">
        <v>12255000</v>
      </c>
      <c r="C20" s="12">
        <v>12255000</v>
      </c>
      <c r="D20" s="12">
        <v>0</v>
      </c>
      <c r="E20" s="12">
        <v>0</v>
      </c>
      <c r="F20" s="12"/>
      <c r="G20" s="12"/>
      <c r="H20" s="12"/>
      <c r="I20" s="12"/>
      <c r="J20" s="12"/>
      <c r="K20" s="12"/>
      <c r="L20" s="12"/>
      <c r="M20" s="12"/>
      <c r="N20" s="12"/>
      <c r="O20" s="19"/>
      <c r="P20" s="12">
        <f t="shared" si="1"/>
        <v>0</v>
      </c>
    </row>
    <row r="21" spans="1:16" x14ac:dyDescent="0.25">
      <c r="A21" s="18" t="s">
        <v>72</v>
      </c>
      <c r="B21" s="12">
        <v>2000000</v>
      </c>
      <c r="C21" s="12">
        <v>2000000</v>
      </c>
      <c r="D21" s="12">
        <v>0</v>
      </c>
      <c r="E21" s="12">
        <f>'[2]DEVENGADOS FEBRERO'!$D$15</f>
        <v>92150</v>
      </c>
      <c r="F21" s="12"/>
      <c r="G21" s="12"/>
      <c r="H21" s="12"/>
      <c r="I21" s="12"/>
      <c r="J21" s="12"/>
      <c r="K21" s="12"/>
      <c r="L21" s="12"/>
      <c r="M21" s="12"/>
      <c r="N21" s="12"/>
      <c r="O21" s="19"/>
      <c r="P21" s="12">
        <f t="shared" si="1"/>
        <v>92150</v>
      </c>
    </row>
    <row r="22" spans="1:16" x14ac:dyDescent="0.25">
      <c r="A22" s="18" t="s">
        <v>71</v>
      </c>
      <c r="B22" s="12">
        <v>5000000</v>
      </c>
      <c r="C22" s="12">
        <v>3000000</v>
      </c>
      <c r="D22" s="12">
        <v>0</v>
      </c>
      <c r="E22" s="12">
        <v>0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>
        <f t="shared" si="1"/>
        <v>0</v>
      </c>
    </row>
    <row r="23" spans="1:16" x14ac:dyDescent="0.25">
      <c r="A23" s="18" t="s">
        <v>70</v>
      </c>
      <c r="B23" s="12">
        <v>33033996</v>
      </c>
      <c r="C23" s="12">
        <v>37033996</v>
      </c>
      <c r="D23" s="12">
        <v>0</v>
      </c>
      <c r="E23" s="12">
        <v>0</v>
      </c>
      <c r="F23" s="12"/>
      <c r="G23" s="12"/>
      <c r="H23" s="12"/>
      <c r="I23" s="12"/>
      <c r="J23" s="12"/>
      <c r="K23" s="12"/>
      <c r="L23" s="12"/>
      <c r="M23" s="12"/>
      <c r="N23" s="12"/>
      <c r="O23" s="19"/>
      <c r="P23" s="12">
        <f t="shared" si="1"/>
        <v>0</v>
      </c>
    </row>
    <row r="24" spans="1:16" x14ac:dyDescent="0.25">
      <c r="A24" s="18" t="s">
        <v>69</v>
      </c>
      <c r="B24" s="12">
        <v>12390000</v>
      </c>
      <c r="C24" s="12">
        <v>12390000</v>
      </c>
      <c r="D24" s="12">
        <v>0</v>
      </c>
      <c r="E24" s="12">
        <f>'[2]DEVENGADOS FEBRERO'!$D$18</f>
        <v>715253.14</v>
      </c>
      <c r="F24" s="12"/>
      <c r="G24" s="12"/>
      <c r="H24" s="12"/>
      <c r="I24" s="12"/>
      <c r="J24" s="12"/>
      <c r="K24" s="12"/>
      <c r="L24" s="12"/>
      <c r="M24" s="12"/>
      <c r="N24" s="12"/>
      <c r="O24" s="19"/>
      <c r="P24" s="12">
        <f t="shared" si="1"/>
        <v>715253.14</v>
      </c>
    </row>
    <row r="25" spans="1:16" ht="38.25" customHeight="1" x14ac:dyDescent="0.25">
      <c r="A25" s="13" t="s">
        <v>68</v>
      </c>
      <c r="B25" s="12">
        <v>80284975</v>
      </c>
      <c r="C25" s="12">
        <v>75378524</v>
      </c>
      <c r="D25" s="12">
        <v>0</v>
      </c>
      <c r="E25" s="12">
        <v>0</v>
      </c>
      <c r="F25" s="12"/>
      <c r="G25" s="12"/>
      <c r="H25" s="12"/>
      <c r="I25" s="12"/>
      <c r="J25" s="12"/>
      <c r="K25" s="12"/>
      <c r="L25" s="12"/>
      <c r="M25" s="12"/>
      <c r="N25" s="12"/>
      <c r="O25" s="19"/>
      <c r="P25" s="12">
        <f t="shared" si="1"/>
        <v>0</v>
      </c>
    </row>
    <row r="26" spans="1:16" ht="16.5" x14ac:dyDescent="0.25">
      <c r="A26" s="13" t="s">
        <v>67</v>
      </c>
      <c r="B26" s="12">
        <v>38200000</v>
      </c>
      <c r="C26" s="12">
        <v>35421217.920000002</v>
      </c>
      <c r="D26" s="12">
        <v>0</v>
      </c>
      <c r="E26" s="12">
        <v>0</v>
      </c>
      <c r="F26" s="12"/>
      <c r="G26" s="12"/>
      <c r="H26" s="12"/>
      <c r="I26" s="12"/>
      <c r="J26" s="12"/>
      <c r="K26" s="12"/>
      <c r="L26" s="12"/>
      <c r="M26" s="12"/>
      <c r="N26" s="12"/>
      <c r="O26" s="19"/>
      <c r="P26" s="12">
        <f t="shared" si="1"/>
        <v>0</v>
      </c>
    </row>
    <row r="27" spans="1:16" x14ac:dyDescent="0.25">
      <c r="A27" s="13" t="s">
        <v>66</v>
      </c>
      <c r="B27" s="12">
        <v>39000000</v>
      </c>
      <c r="C27" s="12">
        <v>39000000</v>
      </c>
      <c r="D27" s="12">
        <v>0</v>
      </c>
      <c r="E27" s="12">
        <v>0</v>
      </c>
      <c r="F27" s="12"/>
      <c r="G27" s="12"/>
      <c r="H27" s="12"/>
      <c r="I27" s="12"/>
      <c r="J27" s="12"/>
      <c r="K27" s="12"/>
      <c r="L27" s="12"/>
      <c r="M27" s="12"/>
      <c r="N27" s="12"/>
      <c r="O27" s="19"/>
      <c r="P27" s="12">
        <f t="shared" si="1"/>
        <v>0</v>
      </c>
    </row>
    <row r="28" spans="1:16" x14ac:dyDescent="0.25">
      <c r="A28" s="15" t="s">
        <v>65</v>
      </c>
      <c r="B28" s="9">
        <f t="shared" ref="B28:N28" si="3">B37+B35+B34+B33+B32+B31+B30+B29</f>
        <v>77278821</v>
      </c>
      <c r="C28" s="9">
        <v>77278821</v>
      </c>
      <c r="D28" s="9">
        <f t="shared" si="3"/>
        <v>0</v>
      </c>
      <c r="E28" s="9">
        <f t="shared" si="3"/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  <c r="K28" s="9">
        <f t="shared" si="3"/>
        <v>0</v>
      </c>
      <c r="L28" s="9">
        <f t="shared" si="3"/>
        <v>0</v>
      </c>
      <c r="M28" s="9">
        <f t="shared" si="3"/>
        <v>0</v>
      </c>
      <c r="N28" s="9">
        <f t="shared" si="3"/>
        <v>0</v>
      </c>
      <c r="O28" s="20">
        <f>O29+O30+O31+O32+O33+O34+O35+O36+O37</f>
        <v>0</v>
      </c>
      <c r="P28" s="9">
        <f t="shared" si="1"/>
        <v>0</v>
      </c>
    </row>
    <row r="29" spans="1:16" x14ac:dyDescent="0.25">
      <c r="A29" s="13" t="s">
        <v>64</v>
      </c>
      <c r="B29" s="12">
        <v>3710000</v>
      </c>
      <c r="C29" s="12">
        <v>3710000</v>
      </c>
      <c r="D29" s="12">
        <v>0</v>
      </c>
      <c r="E29" s="12">
        <v>0</v>
      </c>
      <c r="F29" s="12"/>
      <c r="G29" s="12"/>
      <c r="H29" s="12"/>
      <c r="I29" s="12"/>
      <c r="J29" s="12"/>
      <c r="K29" s="12"/>
      <c r="L29" s="12"/>
      <c r="M29" s="12"/>
      <c r="N29" s="12"/>
      <c r="O29" s="3"/>
      <c r="P29" s="12">
        <f t="shared" si="1"/>
        <v>0</v>
      </c>
    </row>
    <row r="30" spans="1:16" x14ac:dyDescent="0.25">
      <c r="A30" s="18" t="s">
        <v>63</v>
      </c>
      <c r="B30" s="12">
        <v>6425000</v>
      </c>
      <c r="C30" s="12">
        <v>5577580</v>
      </c>
      <c r="D30" s="12">
        <v>0</v>
      </c>
      <c r="E30" s="12">
        <v>0</v>
      </c>
      <c r="F30" s="12"/>
      <c r="G30" s="12"/>
      <c r="H30" s="12"/>
      <c r="I30" s="12"/>
      <c r="J30" s="12"/>
      <c r="K30" s="12"/>
      <c r="L30" s="12"/>
      <c r="M30" s="12"/>
      <c r="N30" s="12"/>
      <c r="O30" s="3"/>
      <c r="P30" s="12">
        <f t="shared" si="1"/>
        <v>0</v>
      </c>
    </row>
    <row r="31" spans="1:16" x14ac:dyDescent="0.25">
      <c r="A31" s="13" t="s">
        <v>62</v>
      </c>
      <c r="B31" s="12">
        <v>5575000</v>
      </c>
      <c r="C31" s="12">
        <v>5575000</v>
      </c>
      <c r="D31" s="12">
        <v>0</v>
      </c>
      <c r="E31" s="12">
        <v>0</v>
      </c>
      <c r="F31" s="12"/>
      <c r="G31" s="12"/>
      <c r="H31" s="12"/>
      <c r="I31" s="12"/>
      <c r="J31" s="12"/>
      <c r="K31" s="12"/>
      <c r="L31" s="12"/>
      <c r="M31" s="12"/>
      <c r="N31" s="12"/>
      <c r="O31" s="3"/>
      <c r="P31" s="12">
        <f t="shared" si="1"/>
        <v>0</v>
      </c>
    </row>
    <row r="32" spans="1:16" x14ac:dyDescent="0.25">
      <c r="A32" s="18" t="s">
        <v>61</v>
      </c>
      <c r="B32" s="12">
        <v>0</v>
      </c>
      <c r="C32" s="12">
        <v>0</v>
      </c>
      <c r="D32" s="12">
        <v>0</v>
      </c>
      <c r="E32" s="12">
        <v>0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>
        <f t="shared" si="1"/>
        <v>0</v>
      </c>
    </row>
    <row r="33" spans="1:16" x14ac:dyDescent="0.25">
      <c r="A33" s="13" t="s">
        <v>60</v>
      </c>
      <c r="B33" s="12">
        <v>1105000</v>
      </c>
      <c r="C33" s="12">
        <v>1205000</v>
      </c>
      <c r="D33" s="12">
        <v>0</v>
      </c>
      <c r="E33" s="12">
        <v>0</v>
      </c>
      <c r="F33" s="12"/>
      <c r="G33" s="12"/>
      <c r="H33" s="12"/>
      <c r="I33" s="12"/>
      <c r="J33" s="12"/>
      <c r="K33" s="12"/>
      <c r="L33" s="12"/>
      <c r="M33" s="12"/>
      <c r="N33" s="12"/>
      <c r="O33" s="3"/>
      <c r="P33" s="12">
        <f t="shared" si="1"/>
        <v>0</v>
      </c>
    </row>
    <row r="34" spans="1:16" ht="16.5" x14ac:dyDescent="0.25">
      <c r="A34" s="13" t="s">
        <v>59</v>
      </c>
      <c r="B34" s="12">
        <v>5475121</v>
      </c>
      <c r="C34" s="12">
        <v>8164541</v>
      </c>
      <c r="D34" s="12">
        <v>0</v>
      </c>
      <c r="E34" s="12">
        <v>0</v>
      </c>
      <c r="F34" s="12"/>
      <c r="G34" s="12"/>
      <c r="H34" s="12"/>
      <c r="I34" s="12"/>
      <c r="J34" s="12"/>
      <c r="K34" s="12"/>
      <c r="L34" s="12"/>
      <c r="M34" s="12"/>
      <c r="N34" s="12"/>
      <c r="O34" s="3"/>
      <c r="P34" s="12">
        <f t="shared" si="1"/>
        <v>0</v>
      </c>
    </row>
    <row r="35" spans="1:16" ht="16.5" x14ac:dyDescent="0.25">
      <c r="A35" s="13" t="s">
        <v>58</v>
      </c>
      <c r="B35" s="12">
        <v>29331700</v>
      </c>
      <c r="C35" s="12">
        <v>29377700</v>
      </c>
      <c r="D35" s="12">
        <v>0</v>
      </c>
      <c r="E35" s="12">
        <v>0</v>
      </c>
      <c r="F35" s="12"/>
      <c r="G35" s="12"/>
      <c r="H35" s="12"/>
      <c r="I35" s="12"/>
      <c r="J35" s="12"/>
      <c r="K35" s="12"/>
      <c r="L35" s="12"/>
      <c r="M35" s="12"/>
      <c r="N35" s="12"/>
      <c r="O35" s="3"/>
      <c r="P35" s="12">
        <f t="shared" si="1"/>
        <v>0</v>
      </c>
    </row>
    <row r="36" spans="1:16" ht="16.5" x14ac:dyDescent="0.25">
      <c r="A36" s="13" t="s">
        <v>57</v>
      </c>
      <c r="B36" s="12">
        <v>0</v>
      </c>
      <c r="C36" s="12">
        <v>0</v>
      </c>
      <c r="D36" s="12">
        <v>0</v>
      </c>
      <c r="E36" s="12">
        <v>0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>
        <f t="shared" si="1"/>
        <v>0</v>
      </c>
    </row>
    <row r="37" spans="1:16" x14ac:dyDescent="0.25">
      <c r="A37" s="18" t="s">
        <v>56</v>
      </c>
      <c r="B37" s="12">
        <v>25657000</v>
      </c>
      <c r="C37" s="12">
        <v>23669000</v>
      </c>
      <c r="D37" s="12">
        <v>0</v>
      </c>
      <c r="E37" s="12">
        <v>0</v>
      </c>
      <c r="F37" s="12"/>
      <c r="G37" s="12"/>
      <c r="H37" s="12"/>
      <c r="I37" s="12"/>
      <c r="J37" s="12"/>
      <c r="K37" s="12"/>
      <c r="L37" s="12"/>
      <c r="M37" s="12"/>
      <c r="N37" s="12"/>
      <c r="O37" s="3"/>
      <c r="P37" s="12">
        <f t="shared" si="1"/>
        <v>0</v>
      </c>
    </row>
    <row r="38" spans="1:16" x14ac:dyDescent="0.25">
      <c r="A38" s="15" t="s">
        <v>55</v>
      </c>
      <c r="B38" s="9">
        <f t="shared" ref="B38:P38" si="4">B39+B40+B42+B44+B45+B46+B41+B43</f>
        <v>906285648</v>
      </c>
      <c r="C38" s="9">
        <v>906285648</v>
      </c>
      <c r="D38" s="9">
        <f t="shared" si="4"/>
        <v>48753923.450000003</v>
      </c>
      <c r="E38" s="9">
        <f t="shared" si="4"/>
        <v>63290088.200000003</v>
      </c>
      <c r="F38" s="9">
        <f t="shared" si="4"/>
        <v>0</v>
      </c>
      <c r="G38" s="9">
        <f t="shared" si="4"/>
        <v>0</v>
      </c>
      <c r="H38" s="9">
        <f t="shared" si="4"/>
        <v>0</v>
      </c>
      <c r="I38" s="9">
        <f t="shared" si="4"/>
        <v>0</v>
      </c>
      <c r="J38" s="9">
        <f t="shared" si="4"/>
        <v>0</v>
      </c>
      <c r="K38" s="9">
        <f t="shared" si="4"/>
        <v>0</v>
      </c>
      <c r="L38" s="9">
        <f t="shared" si="4"/>
        <v>0</v>
      </c>
      <c r="M38" s="9">
        <f t="shared" si="4"/>
        <v>0</v>
      </c>
      <c r="N38" s="9">
        <f t="shared" si="4"/>
        <v>0</v>
      </c>
      <c r="O38" s="9">
        <f t="shared" si="4"/>
        <v>0</v>
      </c>
      <c r="P38" s="9">
        <f t="shared" si="4"/>
        <v>112044011.65000001</v>
      </c>
    </row>
    <row r="39" spans="1:16" ht="16.5" x14ac:dyDescent="0.25">
      <c r="A39" s="13" t="s">
        <v>54</v>
      </c>
      <c r="B39" s="12">
        <v>80051097</v>
      </c>
      <c r="C39" s="12">
        <v>80051097</v>
      </c>
      <c r="D39" s="12">
        <f>'[1]Reporte SIGEF ENERO 22'!$C$31</f>
        <v>100000</v>
      </c>
      <c r="E39" s="12">
        <f>'[2]DEVENGADOS FEBRERO'!$D$31</f>
        <v>100000</v>
      </c>
      <c r="F39" s="12"/>
      <c r="G39" s="12"/>
      <c r="H39" s="12"/>
      <c r="I39" s="12"/>
      <c r="J39" s="12"/>
      <c r="K39" s="12"/>
      <c r="L39" s="12"/>
      <c r="M39" s="12"/>
      <c r="N39" s="12"/>
      <c r="O39" s="19"/>
      <c r="P39" s="12">
        <f t="shared" ref="P39:P75" si="5">D39+E39+F39+G39+H39+I39+J39+K39+L39+M39+N39+O39</f>
        <v>200000</v>
      </c>
    </row>
    <row r="40" spans="1:16" ht="16.5" x14ac:dyDescent="0.25">
      <c r="A40" s="13" t="s">
        <v>53</v>
      </c>
      <c r="B40" s="12">
        <v>409808934</v>
      </c>
      <c r="C40" s="12">
        <v>409808934</v>
      </c>
      <c r="D40" s="12">
        <f>'[1]Reporte SIGEF ENERO 22'!$C$32</f>
        <v>20650189.25</v>
      </c>
      <c r="E40" s="12">
        <f>'[2]DEVENGADOS FEBRERO'!$D$32</f>
        <v>29369354</v>
      </c>
      <c r="F40" s="12"/>
      <c r="G40" s="12"/>
      <c r="H40" s="12"/>
      <c r="I40" s="12"/>
      <c r="J40" s="12"/>
      <c r="K40" s="12"/>
      <c r="L40" s="12"/>
      <c r="M40" s="12"/>
      <c r="N40" s="12"/>
      <c r="O40" s="19"/>
      <c r="P40" s="12">
        <f t="shared" si="5"/>
        <v>50019543.25</v>
      </c>
    </row>
    <row r="41" spans="1:16" ht="16.5" x14ac:dyDescent="0.25">
      <c r="A41" s="13" t="s">
        <v>52</v>
      </c>
      <c r="B41" s="12">
        <v>0</v>
      </c>
      <c r="C41" s="12">
        <v>0</v>
      </c>
      <c r="D41" s="12">
        <v>0</v>
      </c>
      <c r="E41" s="12">
        <v>0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>
        <f t="shared" si="5"/>
        <v>0</v>
      </c>
    </row>
    <row r="42" spans="1:16" ht="16.5" x14ac:dyDescent="0.25">
      <c r="A42" s="13" t="s">
        <v>51</v>
      </c>
      <c r="B42" s="12">
        <v>109657636</v>
      </c>
      <c r="C42" s="12">
        <v>109657636</v>
      </c>
      <c r="D42" s="12">
        <f>'[1]Reporte SIGEF ENERO 22'!$C$33</f>
        <v>8538769.5399999991</v>
      </c>
      <c r="E42" s="12">
        <f>'[2]DEVENGADOS FEBRERO'!$D$33</f>
        <v>8538769.5399999991</v>
      </c>
      <c r="F42" s="12"/>
      <c r="G42" s="12"/>
      <c r="H42" s="12"/>
      <c r="I42" s="12"/>
      <c r="J42" s="12"/>
      <c r="K42" s="12"/>
      <c r="L42" s="12"/>
      <c r="M42" s="12"/>
      <c r="N42" s="12"/>
      <c r="O42" s="19"/>
      <c r="P42" s="12">
        <f t="shared" si="5"/>
        <v>17077539.079999998</v>
      </c>
    </row>
    <row r="43" spans="1:16" ht="16.5" x14ac:dyDescent="0.25">
      <c r="A43" s="13" t="s">
        <v>50</v>
      </c>
      <c r="B43" s="12">
        <v>0</v>
      </c>
      <c r="C43" s="12">
        <v>0</v>
      </c>
      <c r="D43" s="12">
        <v>0</v>
      </c>
      <c r="E43" s="12">
        <v>0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>
        <f t="shared" si="5"/>
        <v>0</v>
      </c>
    </row>
    <row r="44" spans="1:16" x14ac:dyDescent="0.25">
      <c r="A44" s="18" t="s">
        <v>49</v>
      </c>
      <c r="B44" s="12">
        <v>0</v>
      </c>
      <c r="C44" s="12">
        <v>0</v>
      </c>
      <c r="D44" s="12">
        <v>0</v>
      </c>
      <c r="E44" s="12">
        <v>0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>
        <f t="shared" si="5"/>
        <v>0</v>
      </c>
    </row>
    <row r="45" spans="1:16" ht="16.5" x14ac:dyDescent="0.25">
      <c r="A45" s="13" t="s">
        <v>48</v>
      </c>
      <c r="B45" s="12">
        <v>11556832</v>
      </c>
      <c r="C45" s="12">
        <v>11556832</v>
      </c>
      <c r="D45" s="12">
        <v>0</v>
      </c>
      <c r="E45" s="12">
        <v>0</v>
      </c>
      <c r="F45" s="12"/>
      <c r="G45" s="12"/>
      <c r="H45" s="12"/>
      <c r="I45" s="12"/>
      <c r="J45" s="12"/>
      <c r="K45" s="12"/>
      <c r="L45" s="12"/>
      <c r="M45" s="12"/>
      <c r="N45" s="12"/>
      <c r="O45" s="19"/>
      <c r="P45" s="12">
        <f t="shared" si="5"/>
        <v>0</v>
      </c>
    </row>
    <row r="46" spans="1:16" ht="16.5" x14ac:dyDescent="0.25">
      <c r="A46" s="13" t="s">
        <v>47</v>
      </c>
      <c r="B46" s="12">
        <v>295211149</v>
      </c>
      <c r="C46" s="12">
        <v>295211149</v>
      </c>
      <c r="D46" s="12">
        <f>'[1]Reporte SIGEF ENERO 22'!$C$35</f>
        <v>19464964.66</v>
      </c>
      <c r="E46" s="12">
        <f>'[2]DEVENGADOS FEBRERO'!$D$35</f>
        <v>25281964.66</v>
      </c>
      <c r="F46" s="12"/>
      <c r="G46" s="12"/>
      <c r="H46" s="12"/>
      <c r="I46" s="12"/>
      <c r="J46" s="12"/>
      <c r="K46" s="12"/>
      <c r="L46" s="12"/>
      <c r="M46" s="12"/>
      <c r="N46" s="12"/>
      <c r="O46" s="19"/>
      <c r="P46" s="12">
        <f t="shared" si="5"/>
        <v>44746929.32</v>
      </c>
    </row>
    <row r="47" spans="1:16" s="5" customFormat="1" x14ac:dyDescent="0.25">
      <c r="A47" s="15" t="s">
        <v>46</v>
      </c>
      <c r="B47" s="9">
        <f t="shared" ref="B47:M47" si="6">B49</f>
        <v>45000000</v>
      </c>
      <c r="C47" s="9">
        <v>45000000</v>
      </c>
      <c r="D47" s="9">
        <f t="shared" si="6"/>
        <v>0</v>
      </c>
      <c r="E47" s="9">
        <f t="shared" si="6"/>
        <v>0</v>
      </c>
      <c r="F47" s="9">
        <f t="shared" si="6"/>
        <v>0</v>
      </c>
      <c r="G47" s="9">
        <f t="shared" si="6"/>
        <v>0</v>
      </c>
      <c r="H47" s="9">
        <f t="shared" si="6"/>
        <v>0</v>
      </c>
      <c r="I47" s="9">
        <f t="shared" si="6"/>
        <v>0</v>
      </c>
      <c r="J47" s="9">
        <f t="shared" si="6"/>
        <v>0</v>
      </c>
      <c r="K47" s="9">
        <f t="shared" si="6"/>
        <v>0</v>
      </c>
      <c r="L47" s="9">
        <f t="shared" si="6"/>
        <v>0</v>
      </c>
      <c r="M47" s="9">
        <f t="shared" si="6"/>
        <v>0</v>
      </c>
      <c r="N47" s="9">
        <v>0</v>
      </c>
      <c r="O47" s="12">
        <v>0</v>
      </c>
      <c r="P47" s="9">
        <f t="shared" si="5"/>
        <v>0</v>
      </c>
    </row>
    <row r="48" spans="1:16" ht="16.5" x14ac:dyDescent="0.25">
      <c r="A48" s="13" t="s">
        <v>45</v>
      </c>
      <c r="B48" s="9">
        <v>0</v>
      </c>
      <c r="C48" s="9">
        <v>0</v>
      </c>
      <c r="D48" s="9">
        <v>0</v>
      </c>
      <c r="E48" s="9">
        <v>0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>
        <f t="shared" si="5"/>
        <v>0</v>
      </c>
    </row>
    <row r="49" spans="1:16" ht="16.5" x14ac:dyDescent="0.25">
      <c r="A49" s="13" t="s">
        <v>44</v>
      </c>
      <c r="B49" s="12">
        <v>45000000</v>
      </c>
      <c r="C49" s="12">
        <v>45000000</v>
      </c>
      <c r="D49" s="12">
        <v>0</v>
      </c>
      <c r="E49" s="12">
        <v>0</v>
      </c>
      <c r="F49" s="12"/>
      <c r="G49" s="12"/>
      <c r="H49" s="12"/>
      <c r="I49" s="12"/>
      <c r="J49" s="12"/>
      <c r="K49" s="12"/>
      <c r="L49" s="12"/>
      <c r="M49" s="12"/>
      <c r="N49" s="12"/>
      <c r="O49" s="9"/>
      <c r="P49" s="12">
        <f t="shared" si="5"/>
        <v>0</v>
      </c>
    </row>
    <row r="50" spans="1:16" ht="16.5" x14ac:dyDescent="0.25">
      <c r="A50" s="13" t="s">
        <v>43</v>
      </c>
      <c r="B50" s="12">
        <v>0</v>
      </c>
      <c r="C50" s="12">
        <v>0</v>
      </c>
      <c r="D50" s="12">
        <v>0</v>
      </c>
      <c r="E50" s="12">
        <v>0</v>
      </c>
      <c r="F50" s="12"/>
      <c r="G50" s="12"/>
      <c r="H50" s="12"/>
      <c r="I50" s="12"/>
      <c r="J50" s="12"/>
      <c r="K50" s="12"/>
      <c r="L50" s="12"/>
      <c r="M50" s="12"/>
      <c r="N50" s="12"/>
      <c r="O50" s="9"/>
      <c r="P50" s="12">
        <f t="shared" si="5"/>
        <v>0</v>
      </c>
    </row>
    <row r="51" spans="1:16" ht="16.5" x14ac:dyDescent="0.25">
      <c r="A51" s="13" t="s">
        <v>42</v>
      </c>
      <c r="B51" s="12">
        <v>0</v>
      </c>
      <c r="C51" s="12">
        <v>0</v>
      </c>
      <c r="D51" s="12">
        <v>0</v>
      </c>
      <c r="E51" s="12">
        <v>0</v>
      </c>
      <c r="F51" s="12"/>
      <c r="G51" s="12"/>
      <c r="H51" s="12"/>
      <c r="I51" s="12"/>
      <c r="J51" s="12"/>
      <c r="K51" s="12"/>
      <c r="L51" s="12"/>
      <c r="M51" s="12"/>
      <c r="N51" s="12"/>
      <c r="O51" s="9"/>
      <c r="P51" s="12">
        <f t="shared" si="5"/>
        <v>0</v>
      </c>
    </row>
    <row r="52" spans="1:16" ht="16.5" x14ac:dyDescent="0.25">
      <c r="A52" s="13" t="s">
        <v>41</v>
      </c>
      <c r="B52" s="12">
        <v>0</v>
      </c>
      <c r="C52" s="12">
        <v>0</v>
      </c>
      <c r="D52" s="12">
        <v>0</v>
      </c>
      <c r="E52" s="12">
        <v>0</v>
      </c>
      <c r="F52" s="12"/>
      <c r="G52" s="12"/>
      <c r="H52" s="12"/>
      <c r="I52" s="12"/>
      <c r="J52" s="12"/>
      <c r="K52" s="12"/>
      <c r="L52" s="12"/>
      <c r="M52" s="12"/>
      <c r="N52" s="12"/>
      <c r="O52" s="9"/>
      <c r="P52" s="12">
        <f t="shared" si="5"/>
        <v>0</v>
      </c>
    </row>
    <row r="53" spans="1:16" ht="16.5" x14ac:dyDescent="0.25">
      <c r="A53" s="13" t="s">
        <v>40</v>
      </c>
      <c r="B53" s="12">
        <v>0</v>
      </c>
      <c r="C53" s="12">
        <v>0</v>
      </c>
      <c r="D53" s="12">
        <v>0</v>
      </c>
      <c r="E53" s="12">
        <v>0</v>
      </c>
      <c r="F53" s="12"/>
      <c r="G53" s="12"/>
      <c r="H53" s="12"/>
      <c r="I53" s="12"/>
      <c r="J53" s="12"/>
      <c r="K53" s="12"/>
      <c r="L53" s="12"/>
      <c r="M53" s="12"/>
      <c r="N53" s="12"/>
      <c r="O53" s="9"/>
      <c r="P53" s="12">
        <f t="shared" si="5"/>
        <v>0</v>
      </c>
    </row>
    <row r="54" spans="1:16" ht="16.5" x14ac:dyDescent="0.25">
      <c r="A54" s="15" t="s">
        <v>39</v>
      </c>
      <c r="B54" s="9">
        <f>B55+B56+B58+B59+B60+B62+B57+B63</f>
        <v>21157058</v>
      </c>
      <c r="C54" s="9">
        <f>C55+C56+C57+C58+C60+C59</f>
        <v>21157058</v>
      </c>
      <c r="D54" s="9">
        <f>D55+D56+D58+D59+D60+D62+D57</f>
        <v>0</v>
      </c>
      <c r="E54" s="9">
        <f>E55+E56+E58+E59+E60+E62+E57</f>
        <v>0</v>
      </c>
      <c r="F54" s="9">
        <f t="shared" ref="F54:N54" si="7">F55+F56+F58+F59+F60+F62+F57+F63</f>
        <v>0</v>
      </c>
      <c r="G54" s="9">
        <f t="shared" si="7"/>
        <v>0</v>
      </c>
      <c r="H54" s="9">
        <f t="shared" si="7"/>
        <v>0</v>
      </c>
      <c r="I54" s="9">
        <f t="shared" si="7"/>
        <v>0</v>
      </c>
      <c r="J54" s="9">
        <f t="shared" si="7"/>
        <v>0</v>
      </c>
      <c r="K54" s="9">
        <f t="shared" si="7"/>
        <v>0</v>
      </c>
      <c r="L54" s="9">
        <f t="shared" si="7"/>
        <v>0</v>
      </c>
      <c r="M54" s="9">
        <f t="shared" si="7"/>
        <v>0</v>
      </c>
      <c r="N54" s="9">
        <f t="shared" si="7"/>
        <v>0</v>
      </c>
      <c r="O54" s="9">
        <f>O55+O56+O57+O58+O59+O60+O61+O62+O63</f>
        <v>0</v>
      </c>
      <c r="P54" s="9">
        <f t="shared" si="5"/>
        <v>0</v>
      </c>
    </row>
    <row r="55" spans="1:16" x14ac:dyDescent="0.25">
      <c r="A55" s="18" t="s">
        <v>38</v>
      </c>
      <c r="B55" s="12">
        <v>8500000</v>
      </c>
      <c r="C55" s="12">
        <v>5875000</v>
      </c>
      <c r="D55" s="12">
        <v>0</v>
      </c>
      <c r="E55" s="12">
        <v>0</v>
      </c>
      <c r="F55" s="12"/>
      <c r="G55" s="12"/>
      <c r="H55" s="12"/>
      <c r="I55" s="12"/>
      <c r="J55" s="12"/>
      <c r="K55" s="12"/>
      <c r="L55" s="12"/>
      <c r="M55" s="12"/>
      <c r="N55" s="12"/>
      <c r="O55" s="19"/>
      <c r="P55" s="12">
        <f t="shared" si="5"/>
        <v>0</v>
      </c>
    </row>
    <row r="56" spans="1:16" ht="16.5" x14ac:dyDescent="0.25">
      <c r="A56" s="13" t="s">
        <v>37</v>
      </c>
      <c r="B56" s="12">
        <v>5246550</v>
      </c>
      <c r="C56" s="12">
        <v>7821550</v>
      </c>
      <c r="D56" s="12">
        <v>0</v>
      </c>
      <c r="E56" s="12">
        <v>0</v>
      </c>
      <c r="F56" s="12"/>
      <c r="G56" s="12"/>
      <c r="H56" s="12"/>
      <c r="I56" s="12"/>
      <c r="J56" s="12"/>
      <c r="K56" s="12"/>
      <c r="L56" s="12"/>
      <c r="M56" s="12"/>
      <c r="N56" s="12"/>
      <c r="O56" s="19"/>
      <c r="P56" s="12">
        <f t="shared" si="5"/>
        <v>0</v>
      </c>
    </row>
    <row r="57" spans="1:16" ht="16.5" x14ac:dyDescent="0.25">
      <c r="A57" s="13" t="s">
        <v>36</v>
      </c>
      <c r="B57" s="12">
        <v>0</v>
      </c>
      <c r="C57" s="12">
        <v>0</v>
      </c>
      <c r="D57" s="12">
        <v>0</v>
      </c>
      <c r="E57" s="12">
        <v>0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>
        <f t="shared" si="5"/>
        <v>0</v>
      </c>
    </row>
    <row r="58" spans="1:16" ht="16.5" x14ac:dyDescent="0.25">
      <c r="A58" s="13" t="s">
        <v>35</v>
      </c>
      <c r="B58" s="12">
        <v>0</v>
      </c>
      <c r="C58" s="12">
        <v>0</v>
      </c>
      <c r="D58" s="12">
        <v>0</v>
      </c>
      <c r="E58" s="12">
        <v>0</v>
      </c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>
        <f t="shared" si="5"/>
        <v>0</v>
      </c>
    </row>
    <row r="59" spans="1:16" ht="16.5" x14ac:dyDescent="0.25">
      <c r="A59" s="13" t="s">
        <v>34</v>
      </c>
      <c r="B59" s="12">
        <v>7410508</v>
      </c>
      <c r="C59" s="12">
        <v>7410508</v>
      </c>
      <c r="D59" s="12">
        <v>0</v>
      </c>
      <c r="E59" s="12">
        <v>0</v>
      </c>
      <c r="F59" s="12"/>
      <c r="G59" s="12"/>
      <c r="H59" s="12"/>
      <c r="I59" s="12"/>
      <c r="J59" s="12"/>
      <c r="K59" s="12"/>
      <c r="L59" s="12"/>
      <c r="M59" s="12"/>
      <c r="N59" s="12"/>
      <c r="O59" s="19"/>
      <c r="P59" s="12">
        <f t="shared" si="5"/>
        <v>0</v>
      </c>
    </row>
    <row r="60" spans="1:16" x14ac:dyDescent="0.25">
      <c r="A60" s="13" t="s">
        <v>33</v>
      </c>
      <c r="B60" s="12">
        <v>0</v>
      </c>
      <c r="C60" s="12">
        <v>50000</v>
      </c>
      <c r="D60" s="12">
        <v>0</v>
      </c>
      <c r="E60" s="12">
        <v>0</v>
      </c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>
        <f t="shared" si="5"/>
        <v>0</v>
      </c>
    </row>
    <row r="61" spans="1:16" x14ac:dyDescent="0.25">
      <c r="A61" s="18" t="s">
        <v>32</v>
      </c>
      <c r="B61" s="12">
        <v>0</v>
      </c>
      <c r="C61" s="12">
        <v>0</v>
      </c>
      <c r="D61" s="12">
        <v>0</v>
      </c>
      <c r="E61" s="12">
        <v>0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>
        <f t="shared" si="5"/>
        <v>0</v>
      </c>
    </row>
    <row r="62" spans="1:16" x14ac:dyDescent="0.25">
      <c r="A62" s="18" t="s">
        <v>31</v>
      </c>
      <c r="B62" s="12">
        <v>0</v>
      </c>
      <c r="C62" s="12">
        <v>0</v>
      </c>
      <c r="D62" s="12">
        <v>0</v>
      </c>
      <c r="E62" s="12">
        <v>0</v>
      </c>
      <c r="F62" s="12"/>
      <c r="G62" s="12"/>
      <c r="H62" s="12"/>
      <c r="I62" s="12"/>
      <c r="J62" s="12"/>
      <c r="K62" s="12"/>
      <c r="L62" s="12"/>
      <c r="M62" s="12"/>
      <c r="N62" s="12"/>
      <c r="O62" s="19"/>
      <c r="P62" s="12">
        <f t="shared" si="5"/>
        <v>0</v>
      </c>
    </row>
    <row r="63" spans="1:16" ht="16.5" x14ac:dyDescent="0.25">
      <c r="A63" s="13" t="s">
        <v>30</v>
      </c>
      <c r="B63" s="12">
        <v>0</v>
      </c>
      <c r="C63" s="12">
        <v>0</v>
      </c>
      <c r="D63" s="12">
        <v>0</v>
      </c>
      <c r="E63" s="12">
        <v>0</v>
      </c>
      <c r="F63" s="12"/>
      <c r="G63" s="12"/>
      <c r="H63" s="12"/>
      <c r="I63" s="12"/>
      <c r="J63" s="12"/>
      <c r="K63" s="12"/>
      <c r="L63" s="12"/>
      <c r="M63" s="12"/>
      <c r="N63" s="12"/>
      <c r="O63" s="19"/>
      <c r="P63" s="12">
        <f t="shared" si="5"/>
        <v>0</v>
      </c>
    </row>
    <row r="64" spans="1:16" x14ac:dyDescent="0.25">
      <c r="A64" s="14" t="s">
        <v>29</v>
      </c>
      <c r="B64" s="9">
        <f>B65+B66</f>
        <v>0</v>
      </c>
      <c r="C64" s="9">
        <v>7236885.6200000001</v>
      </c>
      <c r="D64" s="9">
        <f t="shared" ref="D64:M64" si="8">D65</f>
        <v>0</v>
      </c>
      <c r="E64" s="9">
        <f>E65+E66+E67+E68</f>
        <v>807881.79</v>
      </c>
      <c r="F64" s="9">
        <f t="shared" si="8"/>
        <v>0</v>
      </c>
      <c r="G64" s="9">
        <f t="shared" si="8"/>
        <v>0</v>
      </c>
      <c r="H64" s="9">
        <f t="shared" si="8"/>
        <v>0</v>
      </c>
      <c r="I64" s="9">
        <f t="shared" si="8"/>
        <v>0</v>
      </c>
      <c r="J64" s="9">
        <f t="shared" si="8"/>
        <v>0</v>
      </c>
      <c r="K64" s="9">
        <f t="shared" si="8"/>
        <v>0</v>
      </c>
      <c r="L64" s="9">
        <f t="shared" si="8"/>
        <v>0</v>
      </c>
      <c r="M64" s="9">
        <f t="shared" si="8"/>
        <v>0</v>
      </c>
      <c r="N64" s="9">
        <v>0</v>
      </c>
      <c r="O64" s="20">
        <f>O65+O66+O67</f>
        <v>0</v>
      </c>
      <c r="P64" s="9">
        <f t="shared" si="5"/>
        <v>807881.79</v>
      </c>
    </row>
    <row r="65" spans="1:16" x14ac:dyDescent="0.25">
      <c r="A65" s="18" t="s">
        <v>28</v>
      </c>
      <c r="B65" s="12">
        <v>0</v>
      </c>
      <c r="C65" s="12">
        <v>783384.29</v>
      </c>
      <c r="D65" s="12">
        <v>0</v>
      </c>
      <c r="E65" s="12">
        <v>0</v>
      </c>
      <c r="F65" s="12"/>
      <c r="G65" s="12"/>
      <c r="H65" s="12"/>
      <c r="I65" s="12"/>
      <c r="J65" s="12"/>
      <c r="K65" s="12"/>
      <c r="L65" s="12"/>
      <c r="M65" s="12"/>
      <c r="N65" s="12"/>
      <c r="O65" s="19"/>
      <c r="P65" s="12">
        <f t="shared" si="5"/>
        <v>0</v>
      </c>
    </row>
    <row r="66" spans="1:16" x14ac:dyDescent="0.25">
      <c r="A66" s="18" t="s">
        <v>27</v>
      </c>
      <c r="B66" s="12">
        <v>0</v>
      </c>
      <c r="C66" s="12">
        <v>6453501.3300000001</v>
      </c>
      <c r="D66" s="12">
        <v>0</v>
      </c>
      <c r="E66" s="12">
        <f>'[2]DEVENGADOS FEBRERO'!$D$44</f>
        <v>807881.79</v>
      </c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>
        <f t="shared" si="5"/>
        <v>807881.79</v>
      </c>
    </row>
    <row r="67" spans="1:16" ht="16.5" x14ac:dyDescent="0.25">
      <c r="A67" s="13" t="s">
        <v>26</v>
      </c>
      <c r="B67" s="12">
        <v>0</v>
      </c>
      <c r="C67" s="12">
        <v>0</v>
      </c>
      <c r="D67" s="12">
        <v>0</v>
      </c>
      <c r="E67" s="12">
        <v>0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>
        <f t="shared" si="5"/>
        <v>0</v>
      </c>
    </row>
    <row r="68" spans="1:16" ht="24.75" x14ac:dyDescent="0.25">
      <c r="A68" s="13" t="s">
        <v>25</v>
      </c>
      <c r="B68" s="12">
        <v>0</v>
      </c>
      <c r="C68" s="12">
        <v>0</v>
      </c>
      <c r="D68" s="12">
        <v>0</v>
      </c>
      <c r="E68" s="12">
        <v>0</v>
      </c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>
        <f t="shared" si="5"/>
        <v>0</v>
      </c>
    </row>
    <row r="69" spans="1:16" ht="16.5" x14ac:dyDescent="0.25">
      <c r="A69" s="15" t="s">
        <v>24</v>
      </c>
      <c r="B69" s="9">
        <v>0</v>
      </c>
      <c r="C69" s="9">
        <v>0</v>
      </c>
      <c r="D69" s="9">
        <v>0</v>
      </c>
      <c r="E69" s="9">
        <v>0</v>
      </c>
      <c r="F69" s="9"/>
      <c r="G69" s="9"/>
      <c r="H69" s="9"/>
      <c r="I69" s="9"/>
      <c r="J69" s="9"/>
      <c r="K69" s="9"/>
      <c r="L69" s="9"/>
      <c r="M69" s="9"/>
      <c r="N69" s="9"/>
      <c r="O69" s="12"/>
      <c r="P69" s="9">
        <f t="shared" si="5"/>
        <v>0</v>
      </c>
    </row>
    <row r="70" spans="1:16" x14ac:dyDescent="0.25">
      <c r="A70" s="18" t="s">
        <v>23</v>
      </c>
      <c r="B70" s="12">
        <v>0</v>
      </c>
      <c r="C70" s="12">
        <v>0</v>
      </c>
      <c r="D70" s="12">
        <v>0</v>
      </c>
      <c r="E70" s="12">
        <v>0</v>
      </c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>
        <f t="shared" si="5"/>
        <v>0</v>
      </c>
    </row>
    <row r="71" spans="1:16" ht="16.5" x14ac:dyDescent="0.25">
      <c r="A71" s="13" t="s">
        <v>22</v>
      </c>
      <c r="B71" s="12">
        <v>0</v>
      </c>
      <c r="C71" s="12">
        <v>0</v>
      </c>
      <c r="D71" s="12">
        <v>0</v>
      </c>
      <c r="E71" s="12">
        <v>0</v>
      </c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>
        <f t="shared" si="5"/>
        <v>0</v>
      </c>
    </row>
    <row r="72" spans="1:16" x14ac:dyDescent="0.25">
      <c r="A72" s="14" t="s">
        <v>21</v>
      </c>
      <c r="B72" s="9">
        <v>0</v>
      </c>
      <c r="C72" s="9">
        <v>0</v>
      </c>
      <c r="D72" s="9">
        <v>0</v>
      </c>
      <c r="E72" s="9">
        <v>0</v>
      </c>
      <c r="F72" s="9"/>
      <c r="G72" s="9"/>
      <c r="H72" s="9"/>
      <c r="I72" s="9"/>
      <c r="J72" s="9"/>
      <c r="K72" s="9"/>
      <c r="L72" s="9"/>
      <c r="M72" s="9"/>
      <c r="N72" s="9"/>
      <c r="O72" s="12"/>
      <c r="P72" s="9">
        <f t="shared" si="5"/>
        <v>0</v>
      </c>
    </row>
    <row r="73" spans="1:16" x14ac:dyDescent="0.25">
      <c r="A73" s="13" t="s">
        <v>20</v>
      </c>
      <c r="B73" s="12">
        <v>0</v>
      </c>
      <c r="C73" s="12">
        <v>0</v>
      </c>
      <c r="D73" s="12">
        <v>0</v>
      </c>
      <c r="E73" s="12">
        <v>0</v>
      </c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>
        <f t="shared" si="5"/>
        <v>0</v>
      </c>
    </row>
    <row r="74" spans="1:16" x14ac:dyDescent="0.25">
      <c r="A74" s="13" t="s">
        <v>19</v>
      </c>
      <c r="B74" s="12">
        <v>0</v>
      </c>
      <c r="C74" s="12">
        <v>0</v>
      </c>
      <c r="D74" s="12">
        <v>0</v>
      </c>
      <c r="E74" s="12">
        <v>0</v>
      </c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>
        <f t="shared" si="5"/>
        <v>0</v>
      </c>
    </row>
    <row r="75" spans="1:16" ht="16.5" x14ac:dyDescent="0.25">
      <c r="A75" s="13" t="s">
        <v>18</v>
      </c>
      <c r="B75" s="12">
        <v>0</v>
      </c>
      <c r="C75" s="12">
        <v>0</v>
      </c>
      <c r="D75" s="12">
        <v>0</v>
      </c>
      <c r="E75" s="12">
        <v>0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>
        <f t="shared" si="5"/>
        <v>0</v>
      </c>
    </row>
    <row r="76" spans="1:16" x14ac:dyDescent="0.25">
      <c r="A76" s="17" t="s">
        <v>17</v>
      </c>
      <c r="B76" s="16"/>
      <c r="C76" s="16">
        <v>0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ht="16.5" x14ac:dyDescent="0.25">
      <c r="A77" s="15" t="s">
        <v>16</v>
      </c>
      <c r="B77" s="9">
        <v>0</v>
      </c>
      <c r="C77" s="9">
        <v>0</v>
      </c>
      <c r="D77" s="9">
        <v>0</v>
      </c>
      <c r="E77" s="9">
        <v>0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>
        <v>0</v>
      </c>
    </row>
    <row r="78" spans="1:16" ht="16.5" x14ac:dyDescent="0.25">
      <c r="A78" s="13" t="s">
        <v>15</v>
      </c>
      <c r="B78" s="12">
        <v>0</v>
      </c>
      <c r="C78" s="12">
        <v>0</v>
      </c>
      <c r="D78" s="12">
        <v>0</v>
      </c>
      <c r="E78" s="12">
        <v>0</v>
      </c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>
        <f>D78+E78+F78+G78+H78+I78+J78+K78+L78+M78+N78+O78</f>
        <v>0</v>
      </c>
    </row>
    <row r="79" spans="1:16" ht="16.5" x14ac:dyDescent="0.25">
      <c r="A79" s="13" t="s">
        <v>14</v>
      </c>
      <c r="B79" s="12">
        <v>0</v>
      </c>
      <c r="C79" s="12">
        <v>0</v>
      </c>
      <c r="D79" s="12">
        <v>0</v>
      </c>
      <c r="E79" s="12">
        <v>0</v>
      </c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>
        <f>D79+E79+F79+G79+H79+I79+J79+K79+L79+M79+N79+O79</f>
        <v>0</v>
      </c>
    </row>
    <row r="80" spans="1:16" x14ac:dyDescent="0.25">
      <c r="A80" s="14" t="s">
        <v>13</v>
      </c>
      <c r="B80" s="9">
        <v>0</v>
      </c>
      <c r="C80" s="9">
        <v>0</v>
      </c>
      <c r="D80" s="9">
        <v>0</v>
      </c>
      <c r="E80" s="9">
        <v>0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>
        <f>D80+E80+F80+G80+H80+I80+J80+K80+L80+M80+N80+O80</f>
        <v>0</v>
      </c>
    </row>
    <row r="81" spans="1:16" x14ac:dyDescent="0.25">
      <c r="A81" s="13" t="s">
        <v>12</v>
      </c>
      <c r="B81" s="12">
        <v>0</v>
      </c>
      <c r="C81" s="12">
        <v>0</v>
      </c>
      <c r="D81" s="12">
        <v>0</v>
      </c>
      <c r="E81" s="12">
        <v>0</v>
      </c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>
        <f>D81+E81+F81+G81+H81+I81+J81+K81+L81+M81+N81+O81</f>
        <v>0</v>
      </c>
    </row>
    <row r="82" spans="1:16" x14ac:dyDescent="0.25">
      <c r="A82" s="13" t="s">
        <v>11</v>
      </c>
      <c r="B82" s="12">
        <v>0</v>
      </c>
      <c r="C82" s="12">
        <v>0</v>
      </c>
      <c r="D82" s="12">
        <f>D83+D84</f>
        <v>0</v>
      </c>
      <c r="E82" s="12">
        <v>0</v>
      </c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>
        <f>D82+E82+F82+G82+H82+I82+J82+K82+L82+M82+N82+O82</f>
        <v>0</v>
      </c>
    </row>
    <row r="83" spans="1:16" x14ac:dyDescent="0.25">
      <c r="A83" s="14" t="s">
        <v>10</v>
      </c>
      <c r="B83" s="9">
        <v>0</v>
      </c>
      <c r="C83" s="9">
        <v>0</v>
      </c>
      <c r="D83" s="9">
        <v>0</v>
      </c>
      <c r="E83" s="9">
        <v>0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>
        <v>0</v>
      </c>
    </row>
    <row r="84" spans="1:16" ht="16.5" x14ac:dyDescent="0.25">
      <c r="A84" s="13" t="s">
        <v>9</v>
      </c>
      <c r="B84" s="12">
        <v>0</v>
      </c>
      <c r="C84" s="12">
        <v>0</v>
      </c>
      <c r="D84" s="12">
        <v>0</v>
      </c>
      <c r="E84" s="12">
        <v>0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>
        <f>D84+E84+F84+G84+H84+I84+J84+K84+L84+M84+N84+O84</f>
        <v>0</v>
      </c>
    </row>
    <row r="85" spans="1:16" x14ac:dyDescent="0.25">
      <c r="A85" s="11" t="s">
        <v>8</v>
      </c>
      <c r="B85" s="10">
        <f>B12+B18+B28+B38+B47+B54+B64</f>
        <v>2115775488</v>
      </c>
      <c r="C85" s="10">
        <f>C12+C18+C28+C38+C47+C54+C64</f>
        <v>2123533591.54</v>
      </c>
      <c r="D85" s="10">
        <f t="shared" ref="D85:P85" si="9">D12+D18+D28+D38+D47+D54+D64</f>
        <v>99347377.019999996</v>
      </c>
      <c r="E85" s="10">
        <f>E12+E18+E28+E38+E47+E54+E64</f>
        <v>140626704.52000001</v>
      </c>
      <c r="F85" s="10">
        <f t="shared" si="9"/>
        <v>0</v>
      </c>
      <c r="G85" s="10">
        <f t="shared" si="9"/>
        <v>0</v>
      </c>
      <c r="H85" s="10">
        <f t="shared" si="9"/>
        <v>0</v>
      </c>
      <c r="I85" s="10">
        <f t="shared" si="9"/>
        <v>0</v>
      </c>
      <c r="J85" s="10">
        <f t="shared" si="9"/>
        <v>0</v>
      </c>
      <c r="K85" s="10">
        <f t="shared" si="9"/>
        <v>0</v>
      </c>
      <c r="L85" s="10">
        <f t="shared" si="9"/>
        <v>0</v>
      </c>
      <c r="M85" s="10">
        <f t="shared" si="9"/>
        <v>0</v>
      </c>
      <c r="N85" s="10">
        <f t="shared" si="9"/>
        <v>0</v>
      </c>
      <c r="O85" s="10">
        <f t="shared" si="9"/>
        <v>0</v>
      </c>
      <c r="P85" s="10">
        <f t="shared" si="9"/>
        <v>239974081.53999999</v>
      </c>
    </row>
    <row r="86" spans="1:16" x14ac:dyDescent="0.25">
      <c r="A86" s="3" t="s">
        <v>7</v>
      </c>
      <c r="B86" s="3"/>
      <c r="C86" s="3"/>
      <c r="D86" s="9"/>
      <c r="E86" s="9"/>
      <c r="F86" s="9"/>
      <c r="G86" s="9"/>
      <c r="H86" s="9"/>
      <c r="I86" s="9"/>
      <c r="J86" s="9"/>
      <c r="K86" s="9"/>
      <c r="L86" s="9"/>
      <c r="M86" s="9"/>
      <c r="N86" s="3"/>
      <c r="O86" s="3"/>
      <c r="P86" s="3"/>
    </row>
    <row r="87" spans="1:16" ht="11.25" customHeight="1" x14ac:dyDescent="0.25">
      <c r="A87" s="75" t="s">
        <v>6</v>
      </c>
      <c r="B87" s="75"/>
      <c r="C87" s="75"/>
      <c r="D87" s="75"/>
      <c r="E87" s="75"/>
      <c r="F87" s="75"/>
      <c r="G87" s="75"/>
      <c r="H87" s="75"/>
      <c r="I87" s="75"/>
      <c r="J87" s="75"/>
      <c r="K87" s="3"/>
      <c r="L87" s="3"/>
      <c r="M87" s="3"/>
      <c r="N87" s="3"/>
      <c r="O87" s="3"/>
      <c r="P87" s="3"/>
    </row>
    <row r="88" spans="1:16" ht="14.25" customHeight="1" x14ac:dyDescent="0.25">
      <c r="A88" s="82" t="s">
        <v>5</v>
      </c>
      <c r="B88" s="82"/>
      <c r="C88" s="82"/>
      <c r="D88" s="82"/>
      <c r="E88" s="82"/>
      <c r="F88" s="82"/>
      <c r="G88" s="82"/>
      <c r="H88" s="82"/>
      <c r="I88" s="82"/>
      <c r="J88" s="82"/>
      <c r="K88" s="3"/>
      <c r="L88" s="3"/>
      <c r="M88" s="3"/>
      <c r="N88" s="3"/>
      <c r="O88" s="3"/>
      <c r="P88" s="3"/>
    </row>
    <row r="89" spans="1:16" ht="18" customHeight="1" x14ac:dyDescent="0.25">
      <c r="A89" s="75" t="s">
        <v>4</v>
      </c>
      <c r="B89" s="75"/>
      <c r="C89" s="75"/>
      <c r="D89" s="75"/>
      <c r="E89" s="75"/>
      <c r="F89" s="75"/>
      <c r="G89" s="75"/>
      <c r="H89" s="75"/>
      <c r="I89" s="75"/>
      <c r="J89" s="75"/>
      <c r="K89" s="3"/>
      <c r="L89" s="3"/>
      <c r="M89" s="3"/>
      <c r="N89" s="3"/>
      <c r="O89" s="3"/>
      <c r="P89" s="3"/>
    </row>
    <row r="90" spans="1:16" ht="18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3"/>
      <c r="L90" s="3"/>
      <c r="M90" s="3"/>
      <c r="N90" s="3"/>
      <c r="O90" s="3"/>
      <c r="P90" s="3"/>
    </row>
    <row r="91" spans="1:16" s="5" customFormat="1" x14ac:dyDescent="0.15">
      <c r="A91" s="7" t="s">
        <v>3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7" t="s">
        <v>2</v>
      </c>
      <c r="O91" s="6"/>
      <c r="P91" s="6"/>
    </row>
    <row r="92" spans="1:16" x14ac:dyDescent="0.25">
      <c r="A92" s="4" t="s">
        <v>1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4" t="s">
        <v>0</v>
      </c>
      <c r="O92" s="3"/>
      <c r="P92" s="3"/>
    </row>
    <row r="93" spans="1:1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</sheetData>
  <mergeCells count="13">
    <mergeCell ref="A89:J89"/>
    <mergeCell ref="A9:A10"/>
    <mergeCell ref="B9:B10"/>
    <mergeCell ref="C9:C10"/>
    <mergeCell ref="D9:P9"/>
    <mergeCell ref="A87:J87"/>
    <mergeCell ref="A88:J88"/>
    <mergeCell ref="A8:P8"/>
    <mergeCell ref="A3:P3"/>
    <mergeCell ref="A4:P4"/>
    <mergeCell ref="A5:P5"/>
    <mergeCell ref="A6:P6"/>
    <mergeCell ref="A7:P7"/>
  </mergeCells>
  <printOptions horizontalCentered="1" verticalCentered="1"/>
  <pageMargins left="0" right="0" top="0" bottom="0" header="0.3" footer="0.3"/>
  <pageSetup scale="68" fitToHeight="2" orientation="landscape" r:id="rId1"/>
  <ignoredErrors>
    <ignoredError sqref="P38 E6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3:Q93"/>
  <sheetViews>
    <sheetView showGridLines="0" zoomScale="70" zoomScaleNormal="70" workbookViewId="0">
      <selection activeCell="F21" sqref="F21"/>
    </sheetView>
  </sheetViews>
  <sheetFormatPr baseColWidth="10" defaultColWidth="11.42578125" defaultRowHeight="15" x14ac:dyDescent="0.25"/>
  <cols>
    <col min="3" max="3" width="93.7109375" bestFit="1" customWidth="1"/>
    <col min="4" max="16" width="22.42578125" customWidth="1"/>
  </cols>
  <sheetData>
    <row r="3" spans="3:17" ht="28.5" customHeight="1" x14ac:dyDescent="0.25">
      <c r="C3" s="85" t="s">
        <v>104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3:17" ht="21" customHeight="1" x14ac:dyDescent="0.25">
      <c r="C4" s="87" t="s">
        <v>110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</row>
    <row r="5" spans="3:17" ht="15.75" x14ac:dyDescent="0.25">
      <c r="C5" s="73" t="s">
        <v>105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3:17" ht="15.75" customHeight="1" x14ac:dyDescent="0.25">
      <c r="C6" s="89" t="s">
        <v>102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</row>
    <row r="7" spans="3:17" ht="15.75" customHeight="1" x14ac:dyDescent="0.25">
      <c r="C7" s="90" t="s">
        <v>101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3:17" x14ac:dyDescent="0.25">
      <c r="H8" t="s">
        <v>109</v>
      </c>
    </row>
    <row r="9" spans="3:17" ht="23.25" customHeight="1" x14ac:dyDescent="0.25">
      <c r="C9" s="46" t="s">
        <v>99</v>
      </c>
      <c r="D9" s="44" t="s">
        <v>95</v>
      </c>
      <c r="E9" s="44" t="s">
        <v>94</v>
      </c>
      <c r="F9" s="44" t="s">
        <v>93</v>
      </c>
      <c r="G9" s="44" t="s">
        <v>92</v>
      </c>
      <c r="H9" s="45" t="s">
        <v>91</v>
      </c>
      <c r="I9" s="44" t="s">
        <v>90</v>
      </c>
      <c r="J9" s="45" t="s">
        <v>89</v>
      </c>
      <c r="K9" s="44" t="s">
        <v>88</v>
      </c>
      <c r="L9" s="44" t="s">
        <v>87</v>
      </c>
      <c r="M9" s="44" t="s">
        <v>86</v>
      </c>
      <c r="N9" s="44" t="s">
        <v>85</v>
      </c>
      <c r="O9" s="45" t="s">
        <v>84</v>
      </c>
      <c r="P9" s="44" t="s">
        <v>83</v>
      </c>
    </row>
    <row r="10" spans="3:17" x14ac:dyDescent="0.25">
      <c r="C10" s="40" t="s">
        <v>82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3:17" x14ac:dyDescent="0.25">
      <c r="C11" s="37" t="s">
        <v>81</v>
      </c>
      <c r="D11" s="36">
        <f>D12+D13+D16+D14</f>
        <v>42166398.729999997</v>
      </c>
      <c r="E11" s="36">
        <v>67470798.340000004</v>
      </c>
      <c r="F11" s="36"/>
      <c r="G11" s="36"/>
      <c r="H11" s="36"/>
      <c r="I11" s="36"/>
      <c r="J11" s="36"/>
      <c r="K11" s="36"/>
      <c r="L11" s="36"/>
      <c r="M11" s="36"/>
      <c r="N11" s="36"/>
      <c r="O11" s="34"/>
      <c r="P11" s="28">
        <f t="shared" ref="P11:P36" si="0">D11+E11+F11+G11+H11+I11+J11+K11+L11+M11+N11+O11</f>
        <v>109637197.06999999</v>
      </c>
    </row>
    <row r="12" spans="3:17" x14ac:dyDescent="0.25">
      <c r="C12" s="35" t="s">
        <v>80</v>
      </c>
      <c r="D12" s="34">
        <f>'[1]Reporte SIGEF ENERO 22'!$C$9</f>
        <v>36647731.009999998</v>
      </c>
      <c r="E12" s="34">
        <v>54506027.07</v>
      </c>
      <c r="F12" s="34"/>
      <c r="G12" s="34"/>
      <c r="H12" s="34"/>
      <c r="I12" s="34"/>
      <c r="J12" s="34"/>
      <c r="K12" s="34"/>
      <c r="L12" s="34"/>
      <c r="M12" s="34"/>
      <c r="N12" s="41"/>
      <c r="O12" s="34"/>
      <c r="P12" s="33">
        <f t="shared" si="0"/>
        <v>91153758.079999998</v>
      </c>
    </row>
    <row r="13" spans="3:17" x14ac:dyDescent="0.25">
      <c r="C13" s="35" t="s">
        <v>79</v>
      </c>
      <c r="D13" s="34">
        <f>'[1]Reporte SIGEF ENERO 22'!$C$10</f>
        <v>30000</v>
      </c>
      <c r="E13" s="34">
        <v>4794000</v>
      </c>
      <c r="F13" s="34"/>
      <c r="G13" s="34"/>
      <c r="H13" s="34"/>
      <c r="I13" s="34"/>
      <c r="J13" s="34"/>
      <c r="K13" s="34"/>
      <c r="L13" s="34"/>
      <c r="M13" s="34"/>
      <c r="N13" s="41"/>
      <c r="O13" s="34"/>
      <c r="P13" s="33">
        <f t="shared" si="0"/>
        <v>4824000</v>
      </c>
    </row>
    <row r="14" spans="3:17" x14ac:dyDescent="0.25">
      <c r="C14" s="35" t="s">
        <v>78</v>
      </c>
      <c r="D14" s="34">
        <v>0</v>
      </c>
      <c r="E14" s="34">
        <v>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3">
        <f t="shared" si="0"/>
        <v>0</v>
      </c>
      <c r="Q14" s="43"/>
    </row>
    <row r="15" spans="3:17" x14ac:dyDescent="0.25">
      <c r="C15" s="35" t="s">
        <v>77</v>
      </c>
      <c r="D15" s="34">
        <v>0</v>
      </c>
      <c r="E15" s="34">
        <v>0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3">
        <f t="shared" si="0"/>
        <v>0</v>
      </c>
    </row>
    <row r="16" spans="3:17" x14ac:dyDescent="0.25">
      <c r="C16" s="35" t="s">
        <v>76</v>
      </c>
      <c r="D16" s="34">
        <f>'[1]Reporte SIGEF ENERO 22'!$C$11</f>
        <v>5488667.7199999997</v>
      </c>
      <c r="E16" s="34">
        <v>8170771.2699999996</v>
      </c>
      <c r="F16" s="34"/>
      <c r="G16" s="34"/>
      <c r="H16" s="34"/>
      <c r="I16" s="34"/>
      <c r="J16" s="34"/>
      <c r="K16" s="34"/>
      <c r="L16" s="34"/>
      <c r="M16" s="34"/>
      <c r="N16" s="41"/>
      <c r="O16" s="34"/>
      <c r="P16" s="33">
        <f t="shared" si="0"/>
        <v>13659438.989999998</v>
      </c>
    </row>
    <row r="17" spans="3:16" x14ac:dyDescent="0.25">
      <c r="C17" s="37" t="s">
        <v>75</v>
      </c>
      <c r="D17" s="36">
        <f>D18+D19+D20+D21+D22+D23+D24+D25+D26</f>
        <v>8427054.8399999999</v>
      </c>
      <c r="E17" s="36">
        <v>9057936.1899999995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28">
        <f t="shared" si="0"/>
        <v>17484991.030000001</v>
      </c>
    </row>
    <row r="18" spans="3:16" x14ac:dyDescent="0.25">
      <c r="C18" s="35" t="s">
        <v>74</v>
      </c>
      <c r="D18" s="34">
        <f>'[1]Reporte SIGEF ENERO 22'!$C$13</f>
        <v>8427054.8399999999</v>
      </c>
      <c r="E18" s="34">
        <v>8250533.0499999998</v>
      </c>
      <c r="F18" s="34"/>
      <c r="G18" s="34"/>
      <c r="H18" s="34"/>
      <c r="I18" s="34"/>
      <c r="J18" s="34"/>
      <c r="K18" s="34"/>
      <c r="L18" s="34"/>
      <c r="M18" s="34"/>
      <c r="N18" s="41"/>
      <c r="O18" s="34"/>
      <c r="P18" s="33">
        <f t="shared" si="0"/>
        <v>16677587.890000001</v>
      </c>
    </row>
    <row r="19" spans="3:16" x14ac:dyDescent="0.25">
      <c r="C19" s="35" t="s">
        <v>73</v>
      </c>
      <c r="D19" s="34">
        <v>0</v>
      </c>
      <c r="E19" s="34">
        <v>0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3">
        <f t="shared" si="0"/>
        <v>0</v>
      </c>
    </row>
    <row r="20" spans="3:16" x14ac:dyDescent="0.25">
      <c r="C20" s="35" t="s">
        <v>72</v>
      </c>
      <c r="D20" s="34">
        <v>0</v>
      </c>
      <c r="E20" s="34">
        <v>92150</v>
      </c>
      <c r="F20" s="34"/>
      <c r="G20" s="34"/>
      <c r="H20" s="34"/>
      <c r="I20" s="34"/>
      <c r="J20" s="34"/>
      <c r="K20" s="34"/>
      <c r="L20" s="34"/>
      <c r="M20" s="34"/>
      <c r="N20" s="41"/>
      <c r="O20" s="34"/>
      <c r="P20" s="33">
        <f t="shared" si="0"/>
        <v>92150</v>
      </c>
    </row>
    <row r="21" spans="3:16" x14ac:dyDescent="0.25">
      <c r="C21" s="35" t="s">
        <v>71</v>
      </c>
      <c r="D21" s="34">
        <v>0</v>
      </c>
      <c r="E21" s="34">
        <v>0</v>
      </c>
      <c r="F21" s="34"/>
      <c r="G21" s="34"/>
      <c r="H21" s="34"/>
      <c r="I21" s="34"/>
      <c r="J21" s="34"/>
      <c r="K21" s="34"/>
      <c r="L21" s="34"/>
      <c r="M21" s="34"/>
      <c r="N21" s="41"/>
      <c r="O21" s="34"/>
      <c r="P21" s="33">
        <f t="shared" si="0"/>
        <v>0</v>
      </c>
    </row>
    <row r="22" spans="3:16" x14ac:dyDescent="0.25">
      <c r="C22" s="35" t="s">
        <v>70</v>
      </c>
      <c r="D22" s="34">
        <v>0</v>
      </c>
      <c r="E22" s="34">
        <v>0</v>
      </c>
      <c r="F22" s="34"/>
      <c r="G22" s="34"/>
      <c r="H22" s="34"/>
      <c r="I22" s="34"/>
      <c r="J22" s="34"/>
      <c r="K22" s="34"/>
      <c r="L22" s="34"/>
      <c r="M22" s="34"/>
      <c r="N22" s="41"/>
      <c r="O22" s="34"/>
      <c r="P22" s="33">
        <f t="shared" si="0"/>
        <v>0</v>
      </c>
    </row>
    <row r="23" spans="3:16" x14ac:dyDescent="0.25">
      <c r="C23" s="35" t="s">
        <v>69</v>
      </c>
      <c r="D23" s="34">
        <v>0</v>
      </c>
      <c r="E23" s="34">
        <v>715253.14</v>
      </c>
      <c r="F23" s="34"/>
      <c r="G23" s="34"/>
      <c r="H23" s="34"/>
      <c r="I23" s="34"/>
      <c r="J23" s="34"/>
      <c r="K23" s="34"/>
      <c r="L23" s="34"/>
      <c r="M23" s="34"/>
      <c r="N23" s="41"/>
      <c r="O23" s="34"/>
      <c r="P23" s="33">
        <f t="shared" si="0"/>
        <v>715253.14</v>
      </c>
    </row>
    <row r="24" spans="3:16" ht="39" customHeight="1" x14ac:dyDescent="0.25">
      <c r="C24" s="42" t="s">
        <v>68</v>
      </c>
      <c r="D24" s="34">
        <v>0</v>
      </c>
      <c r="E24" s="34">
        <v>0</v>
      </c>
      <c r="F24" s="34"/>
      <c r="G24" s="34"/>
      <c r="H24" s="34"/>
      <c r="I24" s="34"/>
      <c r="J24" s="34"/>
      <c r="K24" s="34"/>
      <c r="L24" s="34"/>
      <c r="M24" s="34"/>
      <c r="N24" s="41"/>
      <c r="O24" s="34"/>
      <c r="P24" s="33">
        <f t="shared" si="0"/>
        <v>0</v>
      </c>
    </row>
    <row r="25" spans="3:16" x14ac:dyDescent="0.25">
      <c r="C25" s="35" t="s">
        <v>67</v>
      </c>
      <c r="D25" s="34">
        <v>0</v>
      </c>
      <c r="E25" s="34">
        <v>0</v>
      </c>
      <c r="F25" s="34"/>
      <c r="G25" s="34"/>
      <c r="H25" s="34"/>
      <c r="I25" s="34"/>
      <c r="J25" s="34"/>
      <c r="K25" s="34"/>
      <c r="L25" s="34"/>
      <c r="M25" s="34"/>
      <c r="N25" s="41"/>
      <c r="O25" s="34"/>
      <c r="P25" s="33">
        <f t="shared" si="0"/>
        <v>0</v>
      </c>
    </row>
    <row r="26" spans="3:16" x14ac:dyDescent="0.25">
      <c r="C26" s="35" t="s">
        <v>66</v>
      </c>
      <c r="D26" s="34">
        <v>0</v>
      </c>
      <c r="E26" s="34">
        <v>0</v>
      </c>
      <c r="F26" s="34"/>
      <c r="G26" s="34"/>
      <c r="H26" s="34"/>
      <c r="I26" s="34"/>
      <c r="J26" s="34"/>
      <c r="K26" s="34"/>
      <c r="L26" s="34"/>
      <c r="M26" s="34"/>
      <c r="N26" s="41"/>
      <c r="O26" s="34"/>
      <c r="P26" s="33">
        <f t="shared" si="0"/>
        <v>0</v>
      </c>
    </row>
    <row r="27" spans="3:16" x14ac:dyDescent="0.25">
      <c r="C27" s="37" t="s">
        <v>65</v>
      </c>
      <c r="D27" s="36">
        <f>D36+D34+D33+D32+D31+D30+D29+D28</f>
        <v>0</v>
      </c>
      <c r="E27" s="36">
        <v>0</v>
      </c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28">
        <f t="shared" si="0"/>
        <v>0</v>
      </c>
    </row>
    <row r="28" spans="3:16" x14ac:dyDescent="0.25">
      <c r="C28" s="35" t="s">
        <v>64</v>
      </c>
      <c r="D28" s="34">
        <v>0</v>
      </c>
      <c r="E28" s="34">
        <v>0</v>
      </c>
      <c r="F28" s="34"/>
      <c r="G28" s="34"/>
      <c r="H28" s="34"/>
      <c r="I28" s="34"/>
      <c r="J28" s="34"/>
      <c r="K28" s="34"/>
      <c r="L28" s="34"/>
      <c r="M28" s="34"/>
      <c r="N28" s="41"/>
      <c r="O28" s="34"/>
      <c r="P28" s="33">
        <f t="shared" si="0"/>
        <v>0</v>
      </c>
    </row>
    <row r="29" spans="3:16" x14ac:dyDescent="0.25">
      <c r="C29" s="35" t="s">
        <v>63</v>
      </c>
      <c r="D29" s="34">
        <v>0</v>
      </c>
      <c r="E29" s="34">
        <v>0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3">
        <f t="shared" si="0"/>
        <v>0</v>
      </c>
    </row>
    <row r="30" spans="3:16" x14ac:dyDescent="0.25">
      <c r="C30" s="35" t="s">
        <v>62</v>
      </c>
      <c r="D30" s="34">
        <v>0</v>
      </c>
      <c r="E30" s="34">
        <v>0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3">
        <f t="shared" si="0"/>
        <v>0</v>
      </c>
    </row>
    <row r="31" spans="3:16" x14ac:dyDescent="0.25">
      <c r="C31" s="35" t="s">
        <v>61</v>
      </c>
      <c r="D31" s="34">
        <v>0</v>
      </c>
      <c r="E31" s="34">
        <v>0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3">
        <f t="shared" si="0"/>
        <v>0</v>
      </c>
    </row>
    <row r="32" spans="3:16" x14ac:dyDescent="0.25">
      <c r="C32" s="35" t="s">
        <v>60</v>
      </c>
      <c r="D32" s="34">
        <v>0</v>
      </c>
      <c r="E32" s="34">
        <v>0</v>
      </c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3">
        <f t="shared" si="0"/>
        <v>0</v>
      </c>
    </row>
    <row r="33" spans="3:16" x14ac:dyDescent="0.25">
      <c r="C33" s="35" t="s">
        <v>59</v>
      </c>
      <c r="D33" s="34">
        <v>0</v>
      </c>
      <c r="E33" s="34">
        <v>0</v>
      </c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3">
        <f t="shared" si="0"/>
        <v>0</v>
      </c>
    </row>
    <row r="34" spans="3:16" x14ac:dyDescent="0.25">
      <c r="C34" s="35" t="s">
        <v>58</v>
      </c>
      <c r="D34" s="34">
        <v>0</v>
      </c>
      <c r="E34" s="34">
        <v>0</v>
      </c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3">
        <f t="shared" si="0"/>
        <v>0</v>
      </c>
    </row>
    <row r="35" spans="3:16" x14ac:dyDescent="0.25">
      <c r="C35" s="35" t="s">
        <v>57</v>
      </c>
      <c r="D35" s="34">
        <v>0</v>
      </c>
      <c r="E35" s="34">
        <v>0</v>
      </c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3">
        <f t="shared" si="0"/>
        <v>0</v>
      </c>
    </row>
    <row r="36" spans="3:16" x14ac:dyDescent="0.25">
      <c r="C36" s="35" t="s">
        <v>56</v>
      </c>
      <c r="D36" s="34">
        <v>0</v>
      </c>
      <c r="E36" s="34">
        <v>0</v>
      </c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3">
        <f t="shared" si="0"/>
        <v>0</v>
      </c>
    </row>
    <row r="37" spans="3:16" x14ac:dyDescent="0.25">
      <c r="C37" s="37" t="s">
        <v>55</v>
      </c>
      <c r="D37" s="36">
        <f>D38+D39+D41+D43+D44+D45+D40+D42</f>
        <v>48753923.450000003</v>
      </c>
      <c r="E37" s="36">
        <v>63290088.200000003</v>
      </c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28">
        <f>P38+P39+P41+P43+P44+P45+P40+P42</f>
        <v>112044011.65000001</v>
      </c>
    </row>
    <row r="38" spans="3:16" x14ac:dyDescent="0.25">
      <c r="C38" s="35" t="s">
        <v>54</v>
      </c>
      <c r="D38" s="34">
        <f>'[1]Reporte SIGEF ENERO 22'!$C$31</f>
        <v>100000</v>
      </c>
      <c r="E38" s="34">
        <v>100000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3">
        <f t="shared" ref="P38:P74" si="1">D38+E38+F38+G38+H38+I38+J38+K38+L38+M38+N38+O38</f>
        <v>200000</v>
      </c>
    </row>
    <row r="39" spans="3:16" x14ac:dyDescent="0.25">
      <c r="C39" s="35" t="s">
        <v>53</v>
      </c>
      <c r="D39" s="34">
        <f>'[1]Reporte SIGEF ENERO 22'!$C$32</f>
        <v>20650189.25</v>
      </c>
      <c r="E39" s="34">
        <v>29369354</v>
      </c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3">
        <f t="shared" si="1"/>
        <v>50019543.25</v>
      </c>
    </row>
    <row r="40" spans="3:16" x14ac:dyDescent="0.25">
      <c r="C40" s="35" t="s">
        <v>52</v>
      </c>
      <c r="D40" s="34">
        <v>0</v>
      </c>
      <c r="E40" s="34">
        <v>0</v>
      </c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3">
        <f t="shared" si="1"/>
        <v>0</v>
      </c>
    </row>
    <row r="41" spans="3:16" x14ac:dyDescent="0.25">
      <c r="C41" s="35" t="s">
        <v>51</v>
      </c>
      <c r="D41" s="34">
        <f>'[1]Reporte SIGEF ENERO 22'!$C$33</f>
        <v>8538769.5399999991</v>
      </c>
      <c r="E41" s="34">
        <v>8538769.5399999991</v>
      </c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3">
        <f t="shared" si="1"/>
        <v>17077539.079999998</v>
      </c>
    </row>
    <row r="42" spans="3:16" x14ac:dyDescent="0.25">
      <c r="C42" s="35" t="s">
        <v>50</v>
      </c>
      <c r="D42" s="34">
        <v>0</v>
      </c>
      <c r="E42" s="34">
        <v>0</v>
      </c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3">
        <f t="shared" si="1"/>
        <v>0</v>
      </c>
    </row>
    <row r="43" spans="3:16" x14ac:dyDescent="0.25">
      <c r="C43" s="35" t="s">
        <v>49</v>
      </c>
      <c r="D43" s="34">
        <v>0</v>
      </c>
      <c r="E43" s="34">
        <v>0</v>
      </c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3">
        <f t="shared" si="1"/>
        <v>0</v>
      </c>
    </row>
    <row r="44" spans="3:16" x14ac:dyDescent="0.25">
      <c r="C44" s="35" t="s">
        <v>48</v>
      </c>
      <c r="D44" s="34">
        <v>0</v>
      </c>
      <c r="E44" s="34">
        <v>0</v>
      </c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3">
        <f t="shared" si="1"/>
        <v>0</v>
      </c>
    </row>
    <row r="45" spans="3:16" x14ac:dyDescent="0.25">
      <c r="C45" s="35" t="s">
        <v>47</v>
      </c>
      <c r="D45" s="34">
        <f>'[1]Reporte SIGEF ENERO 22'!$C$35</f>
        <v>19464964.66</v>
      </c>
      <c r="E45" s="34">
        <v>25281964.66</v>
      </c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3">
        <f t="shared" si="1"/>
        <v>44746929.32</v>
      </c>
    </row>
    <row r="46" spans="3:16" x14ac:dyDescent="0.25">
      <c r="C46" s="37" t="s">
        <v>46</v>
      </c>
      <c r="D46" s="36">
        <f>D48</f>
        <v>0</v>
      </c>
      <c r="E46" s="36">
        <v>0</v>
      </c>
      <c r="F46" s="36"/>
      <c r="G46" s="36"/>
      <c r="H46" s="36"/>
      <c r="I46" s="36"/>
      <c r="J46" s="36"/>
      <c r="K46" s="36"/>
      <c r="L46" s="36"/>
      <c r="M46" s="36"/>
      <c r="N46" s="36"/>
      <c r="O46" s="34"/>
      <c r="P46" s="28">
        <f t="shared" si="1"/>
        <v>0</v>
      </c>
    </row>
    <row r="47" spans="3:16" x14ac:dyDescent="0.25">
      <c r="C47" s="35" t="s">
        <v>45</v>
      </c>
      <c r="D47" s="34">
        <v>0</v>
      </c>
      <c r="E47" s="34">
        <v>0</v>
      </c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3">
        <f t="shared" si="1"/>
        <v>0</v>
      </c>
    </row>
    <row r="48" spans="3:16" x14ac:dyDescent="0.25">
      <c r="C48" s="35" t="s">
        <v>44</v>
      </c>
      <c r="D48" s="34">
        <v>0</v>
      </c>
      <c r="E48" s="34">
        <v>0</v>
      </c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3">
        <f t="shared" si="1"/>
        <v>0</v>
      </c>
    </row>
    <row r="49" spans="3:16" x14ac:dyDescent="0.25">
      <c r="C49" s="35" t="s">
        <v>43</v>
      </c>
      <c r="D49" s="34">
        <v>0</v>
      </c>
      <c r="E49" s="34">
        <v>0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3">
        <f t="shared" si="1"/>
        <v>0</v>
      </c>
    </row>
    <row r="50" spans="3:16" x14ac:dyDescent="0.25">
      <c r="C50" s="35" t="s">
        <v>42</v>
      </c>
      <c r="D50" s="34">
        <v>0</v>
      </c>
      <c r="E50" s="34">
        <v>0</v>
      </c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3">
        <f t="shared" si="1"/>
        <v>0</v>
      </c>
    </row>
    <row r="51" spans="3:16" x14ac:dyDescent="0.25">
      <c r="C51" s="35" t="s">
        <v>41</v>
      </c>
      <c r="D51" s="34">
        <v>0</v>
      </c>
      <c r="E51" s="34">
        <v>0</v>
      </c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3">
        <f t="shared" si="1"/>
        <v>0</v>
      </c>
    </row>
    <row r="52" spans="3:16" x14ac:dyDescent="0.25">
      <c r="C52" s="35" t="s">
        <v>40</v>
      </c>
      <c r="D52" s="34">
        <v>0</v>
      </c>
      <c r="E52" s="34">
        <v>0</v>
      </c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3">
        <f t="shared" si="1"/>
        <v>0</v>
      </c>
    </row>
    <row r="53" spans="3:16" x14ac:dyDescent="0.25">
      <c r="C53" s="37" t="s">
        <v>39</v>
      </c>
      <c r="D53" s="36">
        <f>D54+D55+D57+D58+D59+D61+D56</f>
        <v>0</v>
      </c>
      <c r="E53" s="36">
        <v>0</v>
      </c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8">
        <f t="shared" si="1"/>
        <v>0</v>
      </c>
    </row>
    <row r="54" spans="3:16" x14ac:dyDescent="0.25">
      <c r="C54" s="35" t="s">
        <v>38</v>
      </c>
      <c r="D54" s="34">
        <v>0</v>
      </c>
      <c r="E54" s="34">
        <v>0</v>
      </c>
      <c r="F54" s="34"/>
      <c r="G54" s="34"/>
      <c r="H54" s="34"/>
      <c r="I54" s="34"/>
      <c r="J54" s="34"/>
      <c r="K54" s="34"/>
      <c r="L54" s="34"/>
      <c r="M54" s="34"/>
      <c r="N54" s="41"/>
      <c r="O54" s="34"/>
      <c r="P54" s="33">
        <f t="shared" si="1"/>
        <v>0</v>
      </c>
    </row>
    <row r="55" spans="3:16" x14ac:dyDescent="0.25">
      <c r="C55" s="35" t="s">
        <v>37</v>
      </c>
      <c r="D55" s="34">
        <v>0</v>
      </c>
      <c r="E55" s="34">
        <v>0</v>
      </c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3">
        <f t="shared" si="1"/>
        <v>0</v>
      </c>
    </row>
    <row r="56" spans="3:16" x14ac:dyDescent="0.25">
      <c r="C56" s="35" t="s">
        <v>36</v>
      </c>
      <c r="D56" s="34">
        <v>0</v>
      </c>
      <c r="E56" s="34">
        <v>0</v>
      </c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3">
        <f t="shared" si="1"/>
        <v>0</v>
      </c>
    </row>
    <row r="57" spans="3:16" x14ac:dyDescent="0.25">
      <c r="C57" s="35" t="s">
        <v>35</v>
      </c>
      <c r="D57" s="34">
        <v>0</v>
      </c>
      <c r="E57" s="34">
        <v>0</v>
      </c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3">
        <f t="shared" si="1"/>
        <v>0</v>
      </c>
    </row>
    <row r="58" spans="3:16" x14ac:dyDescent="0.25">
      <c r="C58" s="35" t="s">
        <v>34</v>
      </c>
      <c r="D58" s="34">
        <v>0</v>
      </c>
      <c r="E58" s="34">
        <v>0</v>
      </c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3">
        <f t="shared" si="1"/>
        <v>0</v>
      </c>
    </row>
    <row r="59" spans="3:16" x14ac:dyDescent="0.25">
      <c r="C59" s="35" t="s">
        <v>33</v>
      </c>
      <c r="D59" s="34">
        <v>0</v>
      </c>
      <c r="E59" s="34">
        <v>0</v>
      </c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3">
        <f t="shared" si="1"/>
        <v>0</v>
      </c>
    </row>
    <row r="60" spans="3:16" x14ac:dyDescent="0.25">
      <c r="C60" s="35" t="s">
        <v>32</v>
      </c>
      <c r="D60" s="34">
        <v>0</v>
      </c>
      <c r="E60" s="34">
        <v>0</v>
      </c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3">
        <f t="shared" si="1"/>
        <v>0</v>
      </c>
    </row>
    <row r="61" spans="3:16" x14ac:dyDescent="0.25">
      <c r="C61" s="35" t="s">
        <v>31</v>
      </c>
      <c r="D61" s="34">
        <v>0</v>
      </c>
      <c r="E61" s="34">
        <v>0</v>
      </c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3">
        <f t="shared" si="1"/>
        <v>0</v>
      </c>
    </row>
    <row r="62" spans="3:16" x14ac:dyDescent="0.25">
      <c r="C62" s="35" t="s">
        <v>30</v>
      </c>
      <c r="D62" s="34">
        <v>0</v>
      </c>
      <c r="E62" s="34">
        <v>0</v>
      </c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3">
        <f t="shared" si="1"/>
        <v>0</v>
      </c>
    </row>
    <row r="63" spans="3:16" x14ac:dyDescent="0.25">
      <c r="C63" s="37" t="s">
        <v>29</v>
      </c>
      <c r="D63" s="36">
        <f>D64</f>
        <v>0</v>
      </c>
      <c r="E63" s="36">
        <v>807881.79</v>
      </c>
      <c r="F63" s="36"/>
      <c r="G63" s="36"/>
      <c r="H63" s="36"/>
      <c r="I63" s="36"/>
      <c r="J63" s="36"/>
      <c r="K63" s="36"/>
      <c r="L63" s="36"/>
      <c r="M63" s="36"/>
      <c r="N63" s="36"/>
      <c r="O63" s="34"/>
      <c r="P63" s="28">
        <f t="shared" si="1"/>
        <v>807881.79</v>
      </c>
    </row>
    <row r="64" spans="3:16" x14ac:dyDescent="0.25">
      <c r="C64" s="35" t="s">
        <v>28</v>
      </c>
      <c r="D64" s="34">
        <v>0</v>
      </c>
      <c r="E64" s="34">
        <v>0</v>
      </c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3">
        <f t="shared" si="1"/>
        <v>0</v>
      </c>
    </row>
    <row r="65" spans="3:16" x14ac:dyDescent="0.25">
      <c r="C65" s="35" t="s">
        <v>27</v>
      </c>
      <c r="D65" s="34">
        <v>0</v>
      </c>
      <c r="E65" s="34">
        <v>807881.79</v>
      </c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3">
        <f t="shared" si="1"/>
        <v>807881.79</v>
      </c>
    </row>
    <row r="66" spans="3:16" x14ac:dyDescent="0.25">
      <c r="C66" s="35" t="s">
        <v>26</v>
      </c>
      <c r="D66" s="34">
        <v>0</v>
      </c>
      <c r="E66" s="34">
        <v>0</v>
      </c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3">
        <f t="shared" si="1"/>
        <v>0</v>
      </c>
    </row>
    <row r="67" spans="3:16" x14ac:dyDescent="0.25">
      <c r="C67" s="35" t="s">
        <v>25</v>
      </c>
      <c r="D67" s="34">
        <v>0</v>
      </c>
      <c r="E67" s="34">
        <v>0</v>
      </c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3">
        <f t="shared" si="1"/>
        <v>0</v>
      </c>
    </row>
    <row r="68" spans="3:16" x14ac:dyDescent="0.25">
      <c r="C68" s="37" t="s">
        <v>24</v>
      </c>
      <c r="D68" s="36">
        <v>0</v>
      </c>
      <c r="E68" s="36">
        <v>0</v>
      </c>
      <c r="F68" s="36"/>
      <c r="G68" s="36"/>
      <c r="H68" s="36"/>
      <c r="I68" s="36"/>
      <c r="J68" s="36"/>
      <c r="K68" s="36"/>
      <c r="L68" s="36"/>
      <c r="M68" s="36"/>
      <c r="N68" s="36"/>
      <c r="O68" s="34"/>
      <c r="P68" s="28">
        <f t="shared" si="1"/>
        <v>0</v>
      </c>
    </row>
    <row r="69" spans="3:16" x14ac:dyDescent="0.25">
      <c r="C69" s="35" t="s">
        <v>23</v>
      </c>
      <c r="D69" s="34">
        <v>0</v>
      </c>
      <c r="E69" s="34">
        <v>0</v>
      </c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3">
        <f t="shared" si="1"/>
        <v>0</v>
      </c>
    </row>
    <row r="70" spans="3:16" x14ac:dyDescent="0.25">
      <c r="C70" s="35" t="s">
        <v>22</v>
      </c>
      <c r="D70" s="34">
        <v>0</v>
      </c>
      <c r="E70" s="34">
        <v>0</v>
      </c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3">
        <f t="shared" si="1"/>
        <v>0</v>
      </c>
    </row>
    <row r="71" spans="3:16" x14ac:dyDescent="0.25">
      <c r="C71" s="37" t="s">
        <v>21</v>
      </c>
      <c r="D71" s="36">
        <v>0</v>
      </c>
      <c r="E71" s="36">
        <v>0</v>
      </c>
      <c r="F71" s="36"/>
      <c r="G71" s="36"/>
      <c r="H71" s="36"/>
      <c r="I71" s="36"/>
      <c r="J71" s="36"/>
      <c r="K71" s="36"/>
      <c r="L71" s="36"/>
      <c r="M71" s="36"/>
      <c r="N71" s="36"/>
      <c r="O71" s="34"/>
      <c r="P71" s="28">
        <f t="shared" si="1"/>
        <v>0</v>
      </c>
    </row>
    <row r="72" spans="3:16" x14ac:dyDescent="0.25">
      <c r="C72" s="35" t="s">
        <v>20</v>
      </c>
      <c r="D72" s="34">
        <v>0</v>
      </c>
      <c r="E72" s="34">
        <v>0</v>
      </c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3">
        <f t="shared" si="1"/>
        <v>0</v>
      </c>
    </row>
    <row r="73" spans="3:16" x14ac:dyDescent="0.25">
      <c r="C73" s="35" t="s">
        <v>19</v>
      </c>
      <c r="D73" s="34">
        <v>0</v>
      </c>
      <c r="E73" s="34">
        <v>0</v>
      </c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3">
        <f t="shared" si="1"/>
        <v>0</v>
      </c>
    </row>
    <row r="74" spans="3:16" x14ac:dyDescent="0.25">
      <c r="C74" s="35" t="s">
        <v>18</v>
      </c>
      <c r="D74" s="34">
        <v>0</v>
      </c>
      <c r="E74" s="34">
        <v>0</v>
      </c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3">
        <f t="shared" si="1"/>
        <v>0</v>
      </c>
    </row>
    <row r="75" spans="3:16" x14ac:dyDescent="0.25">
      <c r="C75" s="40" t="s">
        <v>17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8"/>
    </row>
    <row r="76" spans="3:16" x14ac:dyDescent="0.25">
      <c r="C76" s="37" t="s">
        <v>16</v>
      </c>
      <c r="D76" s="36">
        <v>0</v>
      </c>
      <c r="E76" s="36">
        <v>0</v>
      </c>
      <c r="F76" s="36"/>
      <c r="G76" s="36"/>
      <c r="H76" s="36"/>
      <c r="I76" s="36"/>
      <c r="J76" s="36"/>
      <c r="K76" s="36"/>
      <c r="L76" s="36"/>
      <c r="M76" s="36"/>
      <c r="N76" s="36"/>
      <c r="O76" s="34"/>
      <c r="P76" s="28">
        <v>0</v>
      </c>
    </row>
    <row r="77" spans="3:16" x14ac:dyDescent="0.25">
      <c r="C77" s="35" t="s">
        <v>15</v>
      </c>
      <c r="D77" s="34">
        <v>0</v>
      </c>
      <c r="E77" s="34">
        <v>0</v>
      </c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3">
        <f>D77+E77+F77+G77+H77+I77+J77+K77+L77+M77+N77+O77</f>
        <v>0</v>
      </c>
    </row>
    <row r="78" spans="3:16" x14ac:dyDescent="0.25">
      <c r="C78" s="35" t="s">
        <v>14</v>
      </c>
      <c r="D78" s="34">
        <v>0</v>
      </c>
      <c r="E78" s="34">
        <v>0</v>
      </c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3">
        <f>D78+E78+F78+G78+H78+I78+J78+K78+L78+M78+N78+O78</f>
        <v>0</v>
      </c>
    </row>
    <row r="79" spans="3:16" x14ac:dyDescent="0.25">
      <c r="C79" s="37" t="s">
        <v>13</v>
      </c>
      <c r="D79" s="36">
        <v>0</v>
      </c>
      <c r="E79" s="36">
        <v>0</v>
      </c>
      <c r="F79" s="36"/>
      <c r="G79" s="36"/>
      <c r="H79" s="36"/>
      <c r="I79" s="36"/>
      <c r="J79" s="36"/>
      <c r="K79" s="36"/>
      <c r="L79" s="36"/>
      <c r="M79" s="36"/>
      <c r="N79" s="36"/>
      <c r="O79" s="34"/>
      <c r="P79" s="28">
        <f>D79+E79+F79+G79+H79+I79+J79+K79+L79+M79+N79+O79</f>
        <v>0</v>
      </c>
    </row>
    <row r="80" spans="3:16" x14ac:dyDescent="0.25">
      <c r="C80" s="35" t="s">
        <v>12</v>
      </c>
      <c r="D80" s="34">
        <v>0</v>
      </c>
      <c r="E80" s="34">
        <v>0</v>
      </c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3">
        <f>D80+E80+F80+G80+H80+I80+J80+K80+L80+M80+N80+O80</f>
        <v>0</v>
      </c>
    </row>
    <row r="81" spans="3:16" x14ac:dyDescent="0.25">
      <c r="C81" s="35" t="s">
        <v>11</v>
      </c>
      <c r="D81" s="34">
        <f>D82+D83</f>
        <v>0</v>
      </c>
      <c r="E81" s="34">
        <v>0</v>
      </c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3">
        <f>D81+E81+F81+G81+H81+I81+J81+K81+L81+M81+N81+O81</f>
        <v>0</v>
      </c>
    </row>
    <row r="82" spans="3:16" x14ac:dyDescent="0.25">
      <c r="C82" s="37" t="s">
        <v>10</v>
      </c>
      <c r="D82" s="36">
        <v>0</v>
      </c>
      <c r="E82" s="36">
        <v>0</v>
      </c>
      <c r="F82" s="36"/>
      <c r="G82" s="36"/>
      <c r="H82" s="36"/>
      <c r="I82" s="36"/>
      <c r="J82" s="36"/>
      <c r="K82" s="36"/>
      <c r="L82" s="36"/>
      <c r="M82" s="36"/>
      <c r="N82" s="36"/>
      <c r="O82" s="34"/>
      <c r="P82" s="28">
        <v>0</v>
      </c>
    </row>
    <row r="83" spans="3:16" x14ac:dyDescent="0.25">
      <c r="C83" s="35" t="s">
        <v>9</v>
      </c>
      <c r="D83" s="34">
        <v>0</v>
      </c>
      <c r="E83" s="34">
        <v>0</v>
      </c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3">
        <f>D83+E83+F83+G83+H83+I83+J83+K83+L83+M83+N83+O83</f>
        <v>0</v>
      </c>
    </row>
    <row r="84" spans="3:16" ht="20.45" customHeight="1" x14ac:dyDescent="0.25">
      <c r="C84" s="32" t="s">
        <v>8</v>
      </c>
      <c r="D84" s="31">
        <f t="shared" ref="D84" si="2">D11+D17+D27+D37+D46+D53+D63</f>
        <v>99347377.019999996</v>
      </c>
      <c r="E84" s="31">
        <v>140626704.52000001</v>
      </c>
      <c r="F84" s="31"/>
      <c r="G84" s="31"/>
      <c r="H84" s="31"/>
      <c r="I84" s="31"/>
      <c r="J84" s="31"/>
      <c r="K84" s="31"/>
      <c r="L84" s="31"/>
      <c r="M84" s="31"/>
      <c r="N84" s="31"/>
      <c r="O84" s="30"/>
      <c r="P84" s="30">
        <f t="shared" ref="P84" si="3">P11+P17+P27+P37+P46+P53+P63</f>
        <v>239974081.53999999</v>
      </c>
    </row>
    <row r="86" spans="3:16" x14ac:dyDescent="0.25">
      <c r="C86" s="25" t="s">
        <v>7</v>
      </c>
      <c r="D86" s="29"/>
      <c r="E86" s="29"/>
      <c r="F86" s="28"/>
      <c r="G86" s="28"/>
      <c r="H86" s="28"/>
      <c r="I86" s="28"/>
      <c r="J86" s="28"/>
      <c r="K86" s="28"/>
      <c r="L86" s="28"/>
    </row>
    <row r="87" spans="3:16" x14ac:dyDescent="0.25">
      <c r="C87" s="84" t="s">
        <v>108</v>
      </c>
      <c r="D87" s="84"/>
      <c r="E87" s="84"/>
      <c r="F87" s="84"/>
      <c r="G87" s="84"/>
      <c r="H87" s="84"/>
      <c r="I87" s="84"/>
      <c r="J87" s="84"/>
      <c r="K87" s="84"/>
      <c r="L87" s="84"/>
    </row>
    <row r="88" spans="3:16" x14ac:dyDescent="0.25">
      <c r="C88" s="83" t="s">
        <v>107</v>
      </c>
      <c r="D88" s="83"/>
      <c r="E88" s="83"/>
      <c r="F88" s="83"/>
      <c r="G88" s="83"/>
      <c r="H88" s="83"/>
      <c r="I88" s="83"/>
      <c r="J88" s="83"/>
      <c r="K88" s="83"/>
      <c r="L88" s="83"/>
    </row>
    <row r="89" spans="3:16" x14ac:dyDescent="0.25">
      <c r="C89" s="84" t="s">
        <v>106</v>
      </c>
      <c r="D89" s="84"/>
      <c r="E89" s="84"/>
      <c r="F89" s="84"/>
      <c r="G89" s="84"/>
      <c r="H89" s="84"/>
      <c r="I89" s="84"/>
      <c r="J89" s="84"/>
      <c r="K89" s="84"/>
      <c r="L89" s="84"/>
    </row>
    <row r="90" spans="3:16" x14ac:dyDescent="0.25">
      <c r="C90" s="27"/>
      <c r="D90" s="27"/>
      <c r="E90" s="27"/>
      <c r="F90" s="27"/>
      <c r="G90" s="27"/>
      <c r="H90" s="27"/>
      <c r="I90" s="27"/>
      <c r="J90" s="27"/>
      <c r="K90" s="27"/>
      <c r="L90" s="27"/>
    </row>
    <row r="91" spans="3:16" x14ac:dyDescent="0.25">
      <c r="C91" s="27"/>
      <c r="D91" s="27"/>
      <c r="E91" s="27"/>
      <c r="F91" s="27"/>
      <c r="G91" s="27"/>
      <c r="H91" s="27"/>
      <c r="I91" s="27"/>
      <c r="J91" s="27"/>
      <c r="K91" s="27"/>
      <c r="L91" s="27"/>
    </row>
    <row r="92" spans="3:16" s="26" customFormat="1" x14ac:dyDescent="0.25">
      <c r="C92" s="5" t="s">
        <v>3</v>
      </c>
      <c r="D92" s="5"/>
      <c r="E92" s="5"/>
      <c r="F92" s="5"/>
      <c r="G92" s="5"/>
      <c r="H92" s="5"/>
      <c r="I92" s="5"/>
      <c r="J92" s="5"/>
      <c r="K92" s="5"/>
      <c r="L92" s="5"/>
      <c r="N92" s="5" t="s">
        <v>2</v>
      </c>
    </row>
    <row r="93" spans="3:16" x14ac:dyDescent="0.25">
      <c r="C93" s="25" t="s">
        <v>1</v>
      </c>
      <c r="D93" s="25"/>
      <c r="E93" s="25"/>
      <c r="F93" s="25"/>
      <c r="G93" s="25"/>
      <c r="H93" s="25"/>
      <c r="I93" s="25"/>
      <c r="J93" s="25"/>
      <c r="K93" s="25"/>
      <c r="L93" s="25"/>
      <c r="N93" s="25" t="s">
        <v>0</v>
      </c>
    </row>
  </sheetData>
  <mergeCells count="8">
    <mergeCell ref="C88:L88"/>
    <mergeCell ref="C89:L89"/>
    <mergeCell ref="C3:P3"/>
    <mergeCell ref="C4:P4"/>
    <mergeCell ref="C5:P5"/>
    <mergeCell ref="C6:P6"/>
    <mergeCell ref="C7:P7"/>
    <mergeCell ref="C87:L87"/>
  </mergeCells>
  <printOptions horizontalCentered="1" verticalCentered="1"/>
  <pageMargins left="0" right="0" top="0" bottom="0" header="0.3" footer="0.3"/>
  <pageSetup scale="35" orientation="landscape" r:id="rId1"/>
  <ignoredErrors>
    <ignoredError sqref="P3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P91"/>
  <sheetViews>
    <sheetView showGridLines="0" workbookViewId="0">
      <pane xSplit="3" ySplit="10" topLeftCell="D84" activePane="bottomRight" state="frozen"/>
      <selection pane="topRight" activeCell="D1" sqref="D1"/>
      <selection pane="bottomLeft" activeCell="A11" sqref="A11"/>
      <selection pane="bottomRight" activeCell="F65" sqref="F65"/>
    </sheetView>
  </sheetViews>
  <sheetFormatPr baseColWidth="10" defaultColWidth="11.42578125" defaultRowHeight="15" x14ac:dyDescent="0.25"/>
  <cols>
    <col min="1" max="1" width="11.42578125" style="1"/>
    <col min="2" max="2" width="2.85546875" style="1" customWidth="1"/>
    <col min="3" max="3" width="52.5703125" style="1" customWidth="1"/>
    <col min="4" max="5" width="20.28515625" style="1" customWidth="1"/>
    <col min="6" max="6" width="4.7109375" style="1" customWidth="1"/>
    <col min="7" max="16384" width="11.42578125" style="1"/>
  </cols>
  <sheetData>
    <row r="2" spans="2:16" ht="19.5" customHeight="1" x14ac:dyDescent="0.25">
      <c r="C2" s="92" t="s">
        <v>111</v>
      </c>
      <c r="D2" s="93"/>
      <c r="E2" s="93"/>
      <c r="F2" s="47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2:16" ht="12" customHeight="1" x14ac:dyDescent="0.25">
      <c r="C3" s="94" t="s">
        <v>110</v>
      </c>
      <c r="D3" s="95"/>
      <c r="E3" s="95"/>
      <c r="F3" s="49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2:16" ht="15.75" x14ac:dyDescent="0.25">
      <c r="C4" s="96" t="s">
        <v>105</v>
      </c>
      <c r="D4" s="97"/>
      <c r="E4" s="97"/>
      <c r="F4" s="51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2:16" ht="12" customHeight="1" x14ac:dyDescent="0.25">
      <c r="C5" s="98" t="s">
        <v>112</v>
      </c>
      <c r="D5" s="99"/>
      <c r="E5" s="99"/>
      <c r="F5" s="53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2:16" ht="9.75" customHeight="1" x14ac:dyDescent="0.25">
      <c r="B6" s="55"/>
      <c r="C6" s="98" t="s">
        <v>101</v>
      </c>
      <c r="D6" s="99"/>
      <c r="E6" s="99"/>
      <c r="F6" s="55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2:16" x14ac:dyDescent="0.25">
      <c r="C7" s="100" t="s">
        <v>113</v>
      </c>
      <c r="D7" s="100"/>
      <c r="E7" s="100"/>
    </row>
    <row r="8" spans="2:16" ht="15" customHeight="1" x14ac:dyDescent="0.25">
      <c r="C8" s="101" t="s">
        <v>114</v>
      </c>
      <c r="D8" s="102" t="s">
        <v>98</v>
      </c>
      <c r="E8" s="104" t="s">
        <v>118</v>
      </c>
      <c r="F8" s="56"/>
    </row>
    <row r="9" spans="2:16" ht="23.25" customHeight="1" x14ac:dyDescent="0.25">
      <c r="C9" s="101"/>
      <c r="D9" s="103"/>
      <c r="E9" s="105"/>
      <c r="F9" s="56"/>
    </row>
    <row r="10" spans="2:16" x14ac:dyDescent="0.25">
      <c r="C10" s="57" t="s">
        <v>82</v>
      </c>
      <c r="D10" s="58"/>
      <c r="E10" s="58"/>
      <c r="F10" s="56"/>
    </row>
    <row r="11" spans="2:16" ht="10.9" customHeight="1" x14ac:dyDescent="0.25">
      <c r="C11" s="59" t="s">
        <v>81</v>
      </c>
      <c r="D11" s="60">
        <f>D12+D13+D14+D15+D16</f>
        <v>728933490</v>
      </c>
      <c r="E11" s="60">
        <f>E12+E13+E14+E15+E16</f>
        <v>735139941</v>
      </c>
      <c r="F11" s="56"/>
    </row>
    <row r="12" spans="2:16" ht="10.9" customHeight="1" x14ac:dyDescent="0.25">
      <c r="C12" s="61" t="s">
        <v>80</v>
      </c>
      <c r="D12" s="24">
        <v>582024694</v>
      </c>
      <c r="E12" s="24">
        <v>618222911</v>
      </c>
      <c r="F12" s="56"/>
    </row>
    <row r="13" spans="2:16" ht="10.9" customHeight="1" x14ac:dyDescent="0.25">
      <c r="C13" s="61" t="s">
        <v>79</v>
      </c>
      <c r="D13" s="24">
        <v>69874474</v>
      </c>
      <c r="E13" s="24">
        <v>29824000</v>
      </c>
      <c r="F13" s="56"/>
    </row>
    <row r="14" spans="2:16" ht="10.9" customHeight="1" x14ac:dyDescent="0.25">
      <c r="C14" s="61" t="s">
        <v>78</v>
      </c>
      <c r="D14" s="24">
        <v>0</v>
      </c>
      <c r="E14" s="24">
        <v>0</v>
      </c>
      <c r="F14" s="56"/>
    </row>
    <row r="15" spans="2:16" ht="10.9" customHeight="1" x14ac:dyDescent="0.25">
      <c r="C15" s="61" t="s">
        <v>77</v>
      </c>
      <c r="D15" s="24">
        <v>0</v>
      </c>
      <c r="E15" s="24">
        <v>0</v>
      </c>
      <c r="F15" s="56"/>
    </row>
    <row r="16" spans="2:16" ht="10.9" customHeight="1" x14ac:dyDescent="0.25">
      <c r="C16" s="61" t="s">
        <v>76</v>
      </c>
      <c r="D16" s="24">
        <v>77034322</v>
      </c>
      <c r="E16" s="24">
        <v>87093030</v>
      </c>
      <c r="F16" s="56"/>
    </row>
    <row r="17" spans="3:6" ht="10.9" customHeight="1" x14ac:dyDescent="0.25">
      <c r="C17" s="59" t="s">
        <v>75</v>
      </c>
      <c r="D17" s="60">
        <f>D18+D19+D20+D21+D22+D23+D24+D25+D26</f>
        <v>337120471</v>
      </c>
      <c r="E17" s="60">
        <f>E18+E19+E20+E21+E22+E23+E24+E25+E26</f>
        <v>331435237.92000002</v>
      </c>
      <c r="F17" s="56"/>
    </row>
    <row r="18" spans="3:6" ht="10.9" customHeight="1" x14ac:dyDescent="0.25">
      <c r="C18" s="61" t="s">
        <v>74</v>
      </c>
      <c r="D18" s="24">
        <v>114956500</v>
      </c>
      <c r="E18" s="24">
        <v>114956500</v>
      </c>
      <c r="F18" s="56"/>
    </row>
    <row r="19" spans="3:6" ht="10.9" customHeight="1" x14ac:dyDescent="0.25">
      <c r="C19" s="61" t="s">
        <v>73</v>
      </c>
      <c r="D19" s="24">
        <v>12255000</v>
      </c>
      <c r="E19" s="24">
        <v>12255000</v>
      </c>
      <c r="F19" s="56"/>
    </row>
    <row r="20" spans="3:6" ht="10.9" customHeight="1" x14ac:dyDescent="0.25">
      <c r="C20" s="61" t="s">
        <v>72</v>
      </c>
      <c r="D20" s="24">
        <v>2000000</v>
      </c>
      <c r="E20" s="24">
        <v>2000000</v>
      </c>
      <c r="F20" s="56"/>
    </row>
    <row r="21" spans="3:6" ht="10.9" customHeight="1" x14ac:dyDescent="0.25">
      <c r="C21" s="61" t="s">
        <v>71</v>
      </c>
      <c r="D21" s="24">
        <v>5000000</v>
      </c>
      <c r="E21" s="24">
        <v>3000000</v>
      </c>
      <c r="F21" s="56"/>
    </row>
    <row r="22" spans="3:6" ht="10.9" customHeight="1" x14ac:dyDescent="0.25">
      <c r="C22" s="61" t="s">
        <v>70</v>
      </c>
      <c r="D22" s="24">
        <v>33033996</v>
      </c>
      <c r="E22" s="24">
        <v>37033996</v>
      </c>
    </row>
    <row r="23" spans="3:6" ht="10.9" customHeight="1" x14ac:dyDescent="0.25">
      <c r="C23" s="61" t="s">
        <v>69</v>
      </c>
      <c r="D23" s="24">
        <v>12390000</v>
      </c>
      <c r="E23" s="24">
        <v>12390000</v>
      </c>
    </row>
    <row r="24" spans="3:6" ht="10.9" customHeight="1" x14ac:dyDescent="0.25">
      <c r="C24" s="62" t="s">
        <v>68</v>
      </c>
      <c r="D24" s="24">
        <v>80284975</v>
      </c>
      <c r="E24" s="24">
        <v>75378524</v>
      </c>
    </row>
    <row r="25" spans="3:6" ht="10.9" customHeight="1" x14ac:dyDescent="0.25">
      <c r="C25" s="61" t="s">
        <v>67</v>
      </c>
      <c r="D25" s="24">
        <v>38200000</v>
      </c>
      <c r="E25" s="24">
        <v>35421217.920000002</v>
      </c>
    </row>
    <row r="26" spans="3:6" ht="10.9" customHeight="1" x14ac:dyDescent="0.25">
      <c r="C26" s="61" t="s">
        <v>66</v>
      </c>
      <c r="D26" s="24">
        <v>39000000</v>
      </c>
      <c r="E26" s="24">
        <f>D26</f>
        <v>39000000</v>
      </c>
    </row>
    <row r="27" spans="3:6" ht="10.9" customHeight="1" x14ac:dyDescent="0.25">
      <c r="C27" s="59" t="s">
        <v>65</v>
      </c>
      <c r="D27" s="60">
        <f>D28+D29+D30+D31+D32+D33+D34+D35+D36</f>
        <v>77278821</v>
      </c>
      <c r="E27" s="60">
        <f>E28+E29+E30+E31+E32+E33+E34+E35+E36</f>
        <v>77278821</v>
      </c>
    </row>
    <row r="28" spans="3:6" ht="10.9" customHeight="1" x14ac:dyDescent="0.25">
      <c r="C28" s="61" t="s">
        <v>64</v>
      </c>
      <c r="D28" s="24">
        <v>3710000</v>
      </c>
      <c r="E28" s="24">
        <v>3710000</v>
      </c>
    </row>
    <row r="29" spans="3:6" ht="10.9" customHeight="1" x14ac:dyDescent="0.25">
      <c r="C29" s="61" t="s">
        <v>63</v>
      </c>
      <c r="D29" s="24">
        <v>6425000</v>
      </c>
      <c r="E29" s="24">
        <v>5577580</v>
      </c>
    </row>
    <row r="30" spans="3:6" ht="10.9" customHeight="1" x14ac:dyDescent="0.25">
      <c r="C30" s="61" t="s">
        <v>62</v>
      </c>
      <c r="D30" s="24">
        <v>5575000</v>
      </c>
      <c r="E30" s="24">
        <v>5575000</v>
      </c>
    </row>
    <row r="31" spans="3:6" ht="10.9" customHeight="1" x14ac:dyDescent="0.25">
      <c r="C31" s="61" t="s">
        <v>61</v>
      </c>
      <c r="D31" s="24">
        <v>0</v>
      </c>
      <c r="E31" s="24">
        <v>0</v>
      </c>
    </row>
    <row r="32" spans="3:6" ht="10.9" customHeight="1" x14ac:dyDescent="0.25">
      <c r="C32" s="61" t="s">
        <v>60</v>
      </c>
      <c r="D32" s="24">
        <v>1105000</v>
      </c>
      <c r="E32" s="24">
        <v>1205000</v>
      </c>
    </row>
    <row r="33" spans="3:5" ht="10.9" customHeight="1" x14ac:dyDescent="0.25">
      <c r="C33" s="61" t="s">
        <v>59</v>
      </c>
      <c r="D33" s="24">
        <v>5475121</v>
      </c>
      <c r="E33" s="24">
        <v>8164541</v>
      </c>
    </row>
    <row r="34" spans="3:5" ht="10.9" customHeight="1" x14ac:dyDescent="0.25">
      <c r="C34" s="61" t="s">
        <v>58</v>
      </c>
      <c r="D34" s="24">
        <v>29331700</v>
      </c>
      <c r="E34" s="24">
        <v>29377700</v>
      </c>
    </row>
    <row r="35" spans="3:5" ht="23.25" customHeight="1" x14ac:dyDescent="0.25">
      <c r="C35" s="62" t="s">
        <v>57</v>
      </c>
      <c r="D35" s="24">
        <v>0</v>
      </c>
      <c r="E35" s="24">
        <v>0</v>
      </c>
    </row>
    <row r="36" spans="3:5" ht="10.9" customHeight="1" x14ac:dyDescent="0.25">
      <c r="C36" s="61" t="s">
        <v>56</v>
      </c>
      <c r="D36" s="24">
        <v>25657000</v>
      </c>
      <c r="E36" s="24">
        <v>23669000</v>
      </c>
    </row>
    <row r="37" spans="3:5" ht="10.9" customHeight="1" x14ac:dyDescent="0.25">
      <c r="C37" s="59" t="s">
        <v>55</v>
      </c>
      <c r="D37" s="60">
        <f>D38+D39+D40+D41+D42+D43+D44+D45</f>
        <v>906285648</v>
      </c>
      <c r="E37" s="60">
        <f>E38+E39+E40+E41+E42+E43+E44+E45</f>
        <v>906285648</v>
      </c>
    </row>
    <row r="38" spans="3:5" ht="10.9" customHeight="1" x14ac:dyDescent="0.25">
      <c r="C38" s="61" t="s">
        <v>54</v>
      </c>
      <c r="D38" s="24">
        <v>80051097</v>
      </c>
      <c r="E38" s="24">
        <v>80051097</v>
      </c>
    </row>
    <row r="39" spans="3:5" ht="10.9" customHeight="1" x14ac:dyDescent="0.25">
      <c r="C39" s="61" t="s">
        <v>53</v>
      </c>
      <c r="D39" s="24">
        <v>409808934</v>
      </c>
      <c r="E39" s="24">
        <v>409808934</v>
      </c>
    </row>
    <row r="40" spans="3:5" ht="10.9" customHeight="1" x14ac:dyDescent="0.25">
      <c r="C40" s="61" t="s">
        <v>52</v>
      </c>
      <c r="D40" s="24">
        <v>0</v>
      </c>
      <c r="E40" s="24">
        <v>0</v>
      </c>
    </row>
    <row r="41" spans="3:5" ht="10.9" customHeight="1" x14ac:dyDescent="0.25">
      <c r="C41" s="62" t="s">
        <v>51</v>
      </c>
      <c r="D41" s="24">
        <v>109657636</v>
      </c>
      <c r="E41" s="24">
        <v>109657636</v>
      </c>
    </row>
    <row r="42" spans="3:5" ht="10.9" customHeight="1" x14ac:dyDescent="0.25">
      <c r="C42" s="62" t="s">
        <v>50</v>
      </c>
      <c r="D42" s="24">
        <v>0</v>
      </c>
      <c r="E42" s="24">
        <v>0</v>
      </c>
    </row>
    <row r="43" spans="3:5" ht="10.9" customHeight="1" x14ac:dyDescent="0.25">
      <c r="C43" s="61" t="s">
        <v>49</v>
      </c>
      <c r="D43" s="24">
        <v>0</v>
      </c>
      <c r="E43" s="24">
        <v>0</v>
      </c>
    </row>
    <row r="44" spans="3:5" ht="10.9" customHeight="1" x14ac:dyDescent="0.25">
      <c r="C44" s="61" t="s">
        <v>48</v>
      </c>
      <c r="D44" s="24">
        <v>11556832</v>
      </c>
      <c r="E44" s="24">
        <v>11556832</v>
      </c>
    </row>
    <row r="45" spans="3:5" ht="10.9" customHeight="1" x14ac:dyDescent="0.25">
      <c r="C45" s="61" t="s">
        <v>47</v>
      </c>
      <c r="D45" s="24">
        <v>295211149</v>
      </c>
      <c r="E45" s="24">
        <v>295211149</v>
      </c>
    </row>
    <row r="46" spans="3:5" ht="10.9" customHeight="1" x14ac:dyDescent="0.25">
      <c r="C46" s="59" t="s">
        <v>46</v>
      </c>
      <c r="D46" s="60">
        <f>D47+D48+D49+D50+D51+D52</f>
        <v>45000000</v>
      </c>
      <c r="E46" s="60">
        <f>E47+E48+E49+E50+E51+E52</f>
        <v>45000000</v>
      </c>
    </row>
    <row r="47" spans="3:5" ht="10.9" customHeight="1" x14ac:dyDescent="0.25">
      <c r="C47" s="61" t="s">
        <v>45</v>
      </c>
      <c r="D47" s="24">
        <v>0</v>
      </c>
      <c r="E47" s="24">
        <v>0</v>
      </c>
    </row>
    <row r="48" spans="3:5" ht="10.9" customHeight="1" x14ac:dyDescent="0.25">
      <c r="C48" s="61" t="s">
        <v>44</v>
      </c>
      <c r="D48" s="24">
        <v>45000000</v>
      </c>
      <c r="E48" s="24">
        <v>45000000</v>
      </c>
    </row>
    <row r="49" spans="3:5" ht="10.9" customHeight="1" x14ac:dyDescent="0.25">
      <c r="C49" s="61" t="s">
        <v>43</v>
      </c>
      <c r="D49" s="24">
        <v>0</v>
      </c>
      <c r="E49" s="24">
        <v>0</v>
      </c>
    </row>
    <row r="50" spans="3:5" ht="10.9" customHeight="1" x14ac:dyDescent="0.25">
      <c r="C50" s="61" t="s">
        <v>42</v>
      </c>
      <c r="D50" s="24">
        <v>0</v>
      </c>
      <c r="E50" s="24">
        <v>0</v>
      </c>
    </row>
    <row r="51" spans="3:5" ht="10.9" customHeight="1" x14ac:dyDescent="0.25">
      <c r="C51" s="61" t="s">
        <v>41</v>
      </c>
      <c r="D51" s="24">
        <v>0</v>
      </c>
      <c r="E51" s="24">
        <v>0</v>
      </c>
    </row>
    <row r="52" spans="3:5" ht="10.9" customHeight="1" x14ac:dyDescent="0.25">
      <c r="C52" s="61" t="s">
        <v>40</v>
      </c>
      <c r="D52" s="24">
        <v>0</v>
      </c>
      <c r="E52" s="24">
        <v>0</v>
      </c>
    </row>
    <row r="53" spans="3:5" ht="10.9" customHeight="1" x14ac:dyDescent="0.25">
      <c r="C53" s="59" t="s">
        <v>39</v>
      </c>
      <c r="D53" s="60">
        <f>D54+D55+D56+D57+D58+D59+D60+D61+D62</f>
        <v>21157058</v>
      </c>
      <c r="E53" s="60">
        <f>E54+E55+E56+E57+E58+E59+E60+E61+E62</f>
        <v>21157058</v>
      </c>
    </row>
    <row r="54" spans="3:5" ht="10.9" customHeight="1" x14ac:dyDescent="0.25">
      <c r="C54" s="61" t="s">
        <v>38</v>
      </c>
      <c r="D54" s="24">
        <v>8500000</v>
      </c>
      <c r="E54" s="24">
        <v>5875000</v>
      </c>
    </row>
    <row r="55" spans="3:5" ht="10.9" customHeight="1" x14ac:dyDescent="0.25">
      <c r="C55" s="61" t="s">
        <v>37</v>
      </c>
      <c r="D55" s="24">
        <v>5246550</v>
      </c>
      <c r="E55" s="24">
        <v>7821550</v>
      </c>
    </row>
    <row r="56" spans="3:5" ht="10.9" customHeight="1" x14ac:dyDescent="0.25">
      <c r="C56" s="61" t="s">
        <v>36</v>
      </c>
      <c r="D56" s="24">
        <v>0</v>
      </c>
      <c r="E56" s="24">
        <v>0</v>
      </c>
    </row>
    <row r="57" spans="3:5" ht="10.9" customHeight="1" x14ac:dyDescent="0.25">
      <c r="C57" s="61" t="s">
        <v>35</v>
      </c>
      <c r="D57" s="24">
        <v>0</v>
      </c>
      <c r="E57" s="24">
        <v>0</v>
      </c>
    </row>
    <row r="58" spans="3:5" ht="10.9" customHeight="1" x14ac:dyDescent="0.25">
      <c r="C58" s="61" t="s">
        <v>34</v>
      </c>
      <c r="D58" s="24">
        <v>7410508</v>
      </c>
      <c r="E58" s="24">
        <v>7410508</v>
      </c>
    </row>
    <row r="59" spans="3:5" ht="10.9" customHeight="1" x14ac:dyDescent="0.25">
      <c r="C59" s="61" t="s">
        <v>33</v>
      </c>
      <c r="D59" s="24">
        <v>0</v>
      </c>
      <c r="E59" s="24">
        <v>50000</v>
      </c>
    </row>
    <row r="60" spans="3:5" ht="10.9" customHeight="1" x14ac:dyDescent="0.25">
      <c r="C60" s="61" t="s">
        <v>32</v>
      </c>
      <c r="D60" s="24">
        <v>0</v>
      </c>
      <c r="E60" s="24">
        <v>0</v>
      </c>
    </row>
    <row r="61" spans="3:5" ht="10.9" customHeight="1" x14ac:dyDescent="0.25">
      <c r="C61" s="61" t="s">
        <v>31</v>
      </c>
      <c r="D61" s="24">
        <v>0</v>
      </c>
      <c r="E61" s="24">
        <v>0</v>
      </c>
    </row>
    <row r="62" spans="3:5" ht="10.9" customHeight="1" x14ac:dyDescent="0.25">
      <c r="C62" s="61" t="s">
        <v>30</v>
      </c>
      <c r="D62" s="24">
        <v>0</v>
      </c>
      <c r="E62" s="24">
        <v>0</v>
      </c>
    </row>
    <row r="63" spans="3:5" ht="10.9" customHeight="1" x14ac:dyDescent="0.25">
      <c r="C63" s="59" t="s">
        <v>29</v>
      </c>
      <c r="D63" s="60">
        <f>D64+D65+D66+D67</f>
        <v>0</v>
      </c>
      <c r="E63" s="60">
        <f>E64+E65+E66+E67</f>
        <v>7236885.6200000001</v>
      </c>
    </row>
    <row r="64" spans="3:5" ht="10.9" customHeight="1" x14ac:dyDescent="0.25">
      <c r="C64" s="61" t="s">
        <v>28</v>
      </c>
      <c r="D64" s="24">
        <v>0</v>
      </c>
      <c r="E64" s="24">
        <v>783384.29</v>
      </c>
    </row>
    <row r="65" spans="3:5" ht="10.9" customHeight="1" x14ac:dyDescent="0.25">
      <c r="C65" s="61" t="s">
        <v>27</v>
      </c>
      <c r="D65" s="24">
        <v>0</v>
      </c>
      <c r="E65" s="24">
        <v>6453501.3300000001</v>
      </c>
    </row>
    <row r="66" spans="3:5" ht="10.9" customHeight="1" x14ac:dyDescent="0.25">
      <c r="C66" s="61" t="s">
        <v>26</v>
      </c>
      <c r="D66" s="24">
        <v>0</v>
      </c>
      <c r="E66" s="24">
        <v>0</v>
      </c>
    </row>
    <row r="67" spans="3:5" ht="10.9" customHeight="1" x14ac:dyDescent="0.25">
      <c r="C67" s="62" t="s">
        <v>25</v>
      </c>
      <c r="D67" s="24">
        <v>0</v>
      </c>
      <c r="E67" s="24">
        <v>0</v>
      </c>
    </row>
    <row r="68" spans="3:5" ht="10.9" customHeight="1" x14ac:dyDescent="0.25">
      <c r="C68" s="59" t="s">
        <v>24</v>
      </c>
      <c r="D68" s="60">
        <v>0</v>
      </c>
      <c r="E68" s="60">
        <v>0</v>
      </c>
    </row>
    <row r="69" spans="3:5" ht="10.9" customHeight="1" x14ac:dyDescent="0.25">
      <c r="C69" s="61" t="s">
        <v>23</v>
      </c>
      <c r="D69" s="24">
        <v>0</v>
      </c>
      <c r="E69" s="24">
        <v>0</v>
      </c>
    </row>
    <row r="70" spans="3:5" ht="10.9" customHeight="1" x14ac:dyDescent="0.25">
      <c r="C70" s="61" t="s">
        <v>22</v>
      </c>
      <c r="D70" s="24">
        <v>0</v>
      </c>
      <c r="E70" s="24">
        <v>0</v>
      </c>
    </row>
    <row r="71" spans="3:5" ht="10.9" customHeight="1" x14ac:dyDescent="0.25">
      <c r="C71" s="59" t="s">
        <v>21</v>
      </c>
      <c r="D71" s="60">
        <v>0</v>
      </c>
      <c r="E71" s="60">
        <v>0</v>
      </c>
    </row>
    <row r="72" spans="3:5" ht="10.9" customHeight="1" x14ac:dyDescent="0.25">
      <c r="C72" s="61" t="s">
        <v>20</v>
      </c>
      <c r="D72" s="24">
        <v>0</v>
      </c>
      <c r="E72" s="24">
        <v>0</v>
      </c>
    </row>
    <row r="73" spans="3:5" ht="10.9" customHeight="1" x14ac:dyDescent="0.25">
      <c r="C73" s="61" t="s">
        <v>19</v>
      </c>
      <c r="D73" s="24">
        <v>0</v>
      </c>
      <c r="E73" s="24">
        <v>0</v>
      </c>
    </row>
    <row r="74" spans="3:5" ht="10.9" customHeight="1" x14ac:dyDescent="0.25">
      <c r="C74" s="61" t="s">
        <v>18</v>
      </c>
      <c r="D74" s="24">
        <v>0</v>
      </c>
      <c r="E74" s="24">
        <v>0</v>
      </c>
    </row>
    <row r="75" spans="3:5" ht="10.9" customHeight="1" x14ac:dyDescent="0.25">
      <c r="C75" s="57" t="s">
        <v>17</v>
      </c>
      <c r="D75" s="58">
        <v>0</v>
      </c>
      <c r="E75" s="58">
        <v>0</v>
      </c>
    </row>
    <row r="76" spans="3:5" ht="10.9" customHeight="1" x14ac:dyDescent="0.25">
      <c r="C76" s="59" t="s">
        <v>16</v>
      </c>
      <c r="D76" s="60">
        <v>0</v>
      </c>
      <c r="E76" s="60">
        <v>0</v>
      </c>
    </row>
    <row r="77" spans="3:5" ht="10.9" customHeight="1" x14ac:dyDescent="0.25">
      <c r="C77" s="61" t="s">
        <v>15</v>
      </c>
      <c r="D77" s="24">
        <v>0</v>
      </c>
      <c r="E77" s="24">
        <v>0</v>
      </c>
    </row>
    <row r="78" spans="3:5" ht="10.9" customHeight="1" x14ac:dyDescent="0.25">
      <c r="C78" s="61" t="s">
        <v>14</v>
      </c>
      <c r="D78" s="24">
        <v>0</v>
      </c>
      <c r="E78" s="24">
        <v>0</v>
      </c>
    </row>
    <row r="79" spans="3:5" ht="10.9" customHeight="1" x14ac:dyDescent="0.25">
      <c r="C79" s="59" t="s">
        <v>13</v>
      </c>
      <c r="D79" s="60">
        <v>0</v>
      </c>
      <c r="E79" s="60">
        <v>0</v>
      </c>
    </row>
    <row r="80" spans="3:5" ht="10.9" customHeight="1" x14ac:dyDescent="0.25">
      <c r="C80" s="61" t="s">
        <v>12</v>
      </c>
      <c r="D80" s="24">
        <v>0</v>
      </c>
      <c r="E80" s="24">
        <v>0</v>
      </c>
    </row>
    <row r="81" spans="3:5" ht="10.9" customHeight="1" x14ac:dyDescent="0.25">
      <c r="C81" s="61" t="s">
        <v>11</v>
      </c>
      <c r="D81" s="24">
        <v>0</v>
      </c>
      <c r="E81" s="24">
        <v>0</v>
      </c>
    </row>
    <row r="82" spans="3:5" ht="10.9" customHeight="1" x14ac:dyDescent="0.25">
      <c r="C82" s="59" t="s">
        <v>10</v>
      </c>
      <c r="D82" s="60">
        <v>0</v>
      </c>
      <c r="E82" s="60">
        <v>0</v>
      </c>
    </row>
    <row r="83" spans="3:5" ht="10.9" customHeight="1" x14ac:dyDescent="0.25">
      <c r="C83" s="61" t="s">
        <v>9</v>
      </c>
      <c r="D83" s="24">
        <v>0</v>
      </c>
      <c r="E83" s="24">
        <v>0</v>
      </c>
    </row>
    <row r="84" spans="3:5" ht="10.9" customHeight="1" x14ac:dyDescent="0.25">
      <c r="C84" s="63" t="s">
        <v>8</v>
      </c>
      <c r="D84" s="64">
        <f>D11+D17+D27+D37+D46+D53+D63</f>
        <v>2115775488</v>
      </c>
      <c r="E84" s="64">
        <f>E11+E17+E27+E37+E46+E53+E63</f>
        <v>2123533591.54</v>
      </c>
    </row>
    <row r="85" spans="3:5" ht="10.9" customHeight="1" x14ac:dyDescent="0.25">
      <c r="C85" s="2" t="s">
        <v>7</v>
      </c>
      <c r="D85" s="2"/>
      <c r="E85" s="2"/>
    </row>
    <row r="86" spans="3:5" ht="16.5" customHeight="1" x14ac:dyDescent="0.25">
      <c r="C86" s="91" t="s">
        <v>115</v>
      </c>
      <c r="D86" s="91"/>
      <c r="E86" s="91"/>
    </row>
    <row r="87" spans="3:5" ht="24.75" customHeight="1" x14ac:dyDescent="0.25">
      <c r="C87" s="106" t="s">
        <v>116</v>
      </c>
      <c r="D87" s="106"/>
      <c r="E87" s="106"/>
    </row>
    <row r="88" spans="3:5" ht="33.75" customHeight="1" x14ac:dyDescent="0.25">
      <c r="C88" s="91" t="s">
        <v>117</v>
      </c>
      <c r="D88" s="91"/>
      <c r="E88" s="91"/>
    </row>
    <row r="89" spans="3:5" ht="33.75" customHeight="1" x14ac:dyDescent="0.25">
      <c r="C89" s="65"/>
      <c r="D89" s="65"/>
      <c r="E89" s="65"/>
    </row>
    <row r="90" spans="3:5" ht="19.5" customHeight="1" x14ac:dyDescent="0.2">
      <c r="C90" s="66" t="s">
        <v>3</v>
      </c>
      <c r="D90" s="66" t="s">
        <v>2</v>
      </c>
      <c r="E90" s="6"/>
    </row>
    <row r="91" spans="3:5" x14ac:dyDescent="0.25">
      <c r="C91" s="67" t="s">
        <v>1</v>
      </c>
      <c r="D91" s="67" t="s">
        <v>0</v>
      </c>
      <c r="E91" s="3"/>
    </row>
  </sheetData>
  <mergeCells count="12">
    <mergeCell ref="C88:E88"/>
    <mergeCell ref="C2:E2"/>
    <mergeCell ref="C3:E3"/>
    <mergeCell ref="C4:E4"/>
    <mergeCell ref="C5:E5"/>
    <mergeCell ref="C6:E6"/>
    <mergeCell ref="C7:E7"/>
    <mergeCell ref="C8:C9"/>
    <mergeCell ref="D8:D9"/>
    <mergeCell ref="E8:E9"/>
    <mergeCell ref="C86:E86"/>
    <mergeCell ref="C87:E87"/>
  </mergeCells>
  <pageMargins left="0.7" right="0.7" top="0.75" bottom="0.75" header="0.3" footer="0.3"/>
  <pageSetup scale="9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P2 P Aprobado-Ejec 28 FEBRERO</vt:lpstr>
      <vt:lpstr>P3 Ejecucion FEBRERO</vt:lpstr>
      <vt:lpstr>0001P1 Presupuesto Aprobado</vt:lpstr>
      <vt:lpstr>'0001P1 Presupuesto Aprobado'!Área_de_impresión</vt:lpstr>
      <vt:lpstr>'P2 P Aprobado-Ejec 28 FEBRERO'!Área_de_impresión</vt:lpstr>
      <vt:lpstr>'P3 Ejecucion FEBRERO'!Área_de_impresión</vt:lpstr>
      <vt:lpstr>'0001P1 Presupuesto Aprobado'!Títulos_a_imprimir</vt:lpstr>
      <vt:lpstr>'P2 P Aprobado-Ejec 28 FEBRERO'!Títulos_a_imprimir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Scarlett Garcia</cp:lastModifiedBy>
  <cp:lastPrinted>2022-02-10T17:13:01Z</cp:lastPrinted>
  <dcterms:created xsi:type="dcterms:W3CDTF">2022-02-09T17:48:05Z</dcterms:created>
  <dcterms:modified xsi:type="dcterms:W3CDTF">2022-03-18T21:01:37Z</dcterms:modified>
</cp:coreProperties>
</file>