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scarlPresupp\aprobado y eje\"/>
    </mc:Choice>
  </mc:AlternateContent>
  <xr:revisionPtr revIDLastSave="0" documentId="13_ncr:1_{D8F75E6C-A05A-4DAD-86DC-5C725B6358CF}" xr6:coauthVersionLast="47" xr6:coauthVersionMax="47" xr10:uidLastSave="{00000000-0000-0000-0000-000000000000}"/>
  <bookViews>
    <workbookView xWindow="-120" yWindow="-120" windowWidth="20730" windowHeight="11160" activeTab="1" xr2:uid="{D96084A0-7A7E-4144-87F3-D2A935D6F24C}"/>
  </bookViews>
  <sheets>
    <sheet name="0216" sheetId="2" r:id="rId1"/>
    <sheet name="0001" sheetId="6" r:id="rId2"/>
    <sheet name="0002" sheetId="4" r:id="rId3"/>
  </sheets>
  <externalReferences>
    <externalReference r:id="rId4"/>
  </externalReferences>
  <definedNames>
    <definedName name="_xlnm.Print_Area" localSheetId="1">'0001'!$A$3:$P$92</definedName>
    <definedName name="_xlnm.Print_Area" localSheetId="2">'0002'!$A$3:$P$92</definedName>
    <definedName name="_xlnm.Print_Area" localSheetId="0">'0216'!$A$3:$P$92</definedName>
    <definedName name="_xlnm.Print_Titles" localSheetId="1">'0001'!$3:$10</definedName>
    <definedName name="_xlnm.Print_Titles" localSheetId="2">'0002'!$3:$10</definedName>
    <definedName name="_xlnm.Print_Titles" localSheetId="0">'0216'!$3:$10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6" l="1"/>
  <c r="C12" i="6"/>
  <c r="E12" i="6"/>
  <c r="E85" i="6" s="1"/>
  <c r="F12" i="6"/>
  <c r="G12" i="6"/>
  <c r="H12" i="6"/>
  <c r="I12" i="6"/>
  <c r="I85" i="6" s="1"/>
  <c r="J12" i="6"/>
  <c r="K12" i="6"/>
  <c r="L12" i="6"/>
  <c r="M12" i="6"/>
  <c r="M85" i="6" s="1"/>
  <c r="N12" i="6"/>
  <c r="O12" i="6"/>
  <c r="D13" i="6"/>
  <c r="P13" i="6" s="1"/>
  <c r="D14" i="6"/>
  <c r="P14" i="6" s="1"/>
  <c r="P15" i="6"/>
  <c r="P16" i="6"/>
  <c r="D17" i="6"/>
  <c r="P17" i="6" s="1"/>
  <c r="B18" i="6"/>
  <c r="B85" i="6" s="1"/>
  <c r="C18" i="6"/>
  <c r="D18" i="6"/>
  <c r="E18" i="6"/>
  <c r="F18" i="6"/>
  <c r="P18" i="6" s="1"/>
  <c r="G18" i="6"/>
  <c r="H18" i="6"/>
  <c r="I18" i="6"/>
  <c r="J18" i="6"/>
  <c r="J85" i="6" s="1"/>
  <c r="K18" i="6"/>
  <c r="L18" i="6"/>
  <c r="M18" i="6"/>
  <c r="N18" i="6"/>
  <c r="N85" i="6" s="1"/>
  <c r="O18" i="6"/>
  <c r="D19" i="6"/>
  <c r="P19" i="6"/>
  <c r="P20" i="6"/>
  <c r="P21" i="6"/>
  <c r="P22" i="6"/>
  <c r="P23" i="6"/>
  <c r="P24" i="6"/>
  <c r="P25" i="6"/>
  <c r="P26" i="6"/>
  <c r="P27" i="6"/>
  <c r="B28" i="6"/>
  <c r="C28" i="6"/>
  <c r="D28" i="6"/>
  <c r="E28" i="6"/>
  <c r="P28" i="6" s="1"/>
  <c r="F28" i="6"/>
  <c r="G28" i="6"/>
  <c r="H28" i="6"/>
  <c r="I28" i="6"/>
  <c r="J28" i="6"/>
  <c r="K28" i="6"/>
  <c r="L28" i="6"/>
  <c r="M28" i="6"/>
  <c r="N28" i="6"/>
  <c r="O28" i="6"/>
  <c r="P29" i="6"/>
  <c r="P30" i="6"/>
  <c r="P31" i="6"/>
  <c r="P32" i="6"/>
  <c r="P33" i="6"/>
  <c r="P34" i="6"/>
  <c r="P35" i="6"/>
  <c r="P36" i="6"/>
  <c r="P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D39" i="6"/>
  <c r="P39" i="6" s="1"/>
  <c r="D40" i="6"/>
  <c r="P40" i="6" s="1"/>
  <c r="P41" i="6"/>
  <c r="D42" i="6"/>
  <c r="P42" i="6" s="1"/>
  <c r="P43" i="6"/>
  <c r="P44" i="6"/>
  <c r="P45" i="6"/>
  <c r="D46" i="6"/>
  <c r="P46" i="6" s="1"/>
  <c r="B47" i="6"/>
  <c r="C47" i="6"/>
  <c r="D47" i="6"/>
  <c r="E47" i="6"/>
  <c r="F47" i="6"/>
  <c r="G47" i="6"/>
  <c r="H47" i="6"/>
  <c r="I47" i="6"/>
  <c r="J47" i="6"/>
  <c r="K47" i="6"/>
  <c r="L47" i="6"/>
  <c r="M47" i="6"/>
  <c r="P47" i="6"/>
  <c r="P48" i="6"/>
  <c r="P49" i="6"/>
  <c r="P50" i="6"/>
  <c r="P51" i="6"/>
  <c r="P52" i="6"/>
  <c r="P53" i="6"/>
  <c r="B54" i="6"/>
  <c r="C54" i="6"/>
  <c r="D54" i="6"/>
  <c r="E54" i="6"/>
  <c r="F54" i="6"/>
  <c r="G54" i="6"/>
  <c r="P54" i="6" s="1"/>
  <c r="H54" i="6"/>
  <c r="I54" i="6"/>
  <c r="J54" i="6"/>
  <c r="K54" i="6"/>
  <c r="L54" i="6"/>
  <c r="M54" i="6"/>
  <c r="N54" i="6"/>
  <c r="O54" i="6"/>
  <c r="P55" i="6"/>
  <c r="P56" i="6"/>
  <c r="P57" i="6"/>
  <c r="P58" i="6"/>
  <c r="P59" i="6"/>
  <c r="P60" i="6"/>
  <c r="P61" i="6"/>
  <c r="P62" i="6"/>
  <c r="P63" i="6"/>
  <c r="B64" i="6"/>
  <c r="C64" i="6"/>
  <c r="D64" i="6"/>
  <c r="E64" i="6"/>
  <c r="F64" i="6"/>
  <c r="G64" i="6"/>
  <c r="H64" i="6"/>
  <c r="I64" i="6"/>
  <c r="J64" i="6"/>
  <c r="K64" i="6"/>
  <c r="L64" i="6"/>
  <c r="M64" i="6"/>
  <c r="O64" i="6"/>
  <c r="P64" i="6"/>
  <c r="P65" i="6"/>
  <c r="P66" i="6"/>
  <c r="P67" i="6"/>
  <c r="P68" i="6"/>
  <c r="P69" i="6"/>
  <c r="P70" i="6"/>
  <c r="P71" i="6"/>
  <c r="P72" i="6"/>
  <c r="P73" i="6"/>
  <c r="P74" i="6"/>
  <c r="P75" i="6"/>
  <c r="P78" i="6"/>
  <c r="P79" i="6"/>
  <c r="P80" i="6"/>
  <c r="P81" i="6"/>
  <c r="D82" i="6"/>
  <c r="P82" i="6" s="1"/>
  <c r="P84" i="6"/>
  <c r="C85" i="6"/>
  <c r="G85" i="6"/>
  <c r="H85" i="6"/>
  <c r="K85" i="6"/>
  <c r="L85" i="6"/>
  <c r="O85" i="6"/>
  <c r="C12" i="4"/>
  <c r="D12" i="4"/>
  <c r="E12" i="4"/>
  <c r="P12" i="4" s="1"/>
  <c r="F12" i="4"/>
  <c r="G12" i="4"/>
  <c r="H12" i="4"/>
  <c r="I12" i="4"/>
  <c r="J12" i="4"/>
  <c r="K12" i="4"/>
  <c r="L12" i="4"/>
  <c r="M12" i="4"/>
  <c r="N12" i="4"/>
  <c r="O12" i="4"/>
  <c r="P13" i="4"/>
  <c r="P14" i="4"/>
  <c r="P15" i="4"/>
  <c r="P16" i="4"/>
  <c r="P17" i="4"/>
  <c r="C18" i="4"/>
  <c r="C85" i="4" s="1"/>
  <c r="D18" i="4"/>
  <c r="E18" i="4"/>
  <c r="P18" i="4" s="1"/>
  <c r="F18" i="4"/>
  <c r="G18" i="4"/>
  <c r="G85" i="4" s="1"/>
  <c r="H18" i="4"/>
  <c r="I18" i="4"/>
  <c r="J18" i="4"/>
  <c r="K18" i="4"/>
  <c r="K85" i="4" s="1"/>
  <c r="L18" i="4"/>
  <c r="M18" i="4"/>
  <c r="N18" i="4"/>
  <c r="O18" i="4"/>
  <c r="O85" i="4" s="1"/>
  <c r="P19" i="4"/>
  <c r="P20" i="4"/>
  <c r="P21" i="4"/>
  <c r="P22" i="4"/>
  <c r="P23" i="4"/>
  <c r="P24" i="4"/>
  <c r="P25" i="4"/>
  <c r="P26" i="4"/>
  <c r="P27" i="4"/>
  <c r="C28" i="4"/>
  <c r="D28" i="4"/>
  <c r="D85" i="4" s="1"/>
  <c r="E28" i="4"/>
  <c r="F28" i="4"/>
  <c r="G28" i="4"/>
  <c r="H28" i="4"/>
  <c r="H85" i="4" s="1"/>
  <c r="I28" i="4"/>
  <c r="J28" i="4"/>
  <c r="K28" i="4"/>
  <c r="L28" i="4"/>
  <c r="L85" i="4" s="1"/>
  <c r="M28" i="4"/>
  <c r="N28" i="4"/>
  <c r="O28" i="4"/>
  <c r="P29" i="4"/>
  <c r="P30" i="4"/>
  <c r="P31" i="4"/>
  <c r="P32" i="4"/>
  <c r="P33" i="4"/>
  <c r="P34" i="4"/>
  <c r="P35" i="4"/>
  <c r="P36" i="4"/>
  <c r="P37" i="4"/>
  <c r="C38" i="4"/>
  <c r="D38" i="4"/>
  <c r="E38" i="4"/>
  <c r="E85" i="4" s="1"/>
  <c r="F38" i="4"/>
  <c r="G38" i="4"/>
  <c r="H38" i="4"/>
  <c r="I38" i="4"/>
  <c r="I85" i="4" s="1"/>
  <c r="J38" i="4"/>
  <c r="K38" i="4"/>
  <c r="L38" i="4"/>
  <c r="M38" i="4"/>
  <c r="M85" i="4" s="1"/>
  <c r="N38" i="4"/>
  <c r="O38" i="4"/>
  <c r="P39" i="4"/>
  <c r="P38" i="4" s="1"/>
  <c r="P40" i="4"/>
  <c r="P41" i="4"/>
  <c r="P42" i="4"/>
  <c r="P43" i="4"/>
  <c r="P44" i="4"/>
  <c r="P45" i="4"/>
  <c r="P46" i="4"/>
  <c r="D47" i="4"/>
  <c r="P47" i="4" s="1"/>
  <c r="E47" i="4"/>
  <c r="F47" i="4"/>
  <c r="G47" i="4"/>
  <c r="H47" i="4"/>
  <c r="I47" i="4"/>
  <c r="J47" i="4"/>
  <c r="K47" i="4"/>
  <c r="L47" i="4"/>
  <c r="P48" i="4"/>
  <c r="P49" i="4"/>
  <c r="P50" i="4"/>
  <c r="P51" i="4"/>
  <c r="P52" i="4"/>
  <c r="P53" i="4"/>
  <c r="C54" i="4"/>
  <c r="D54" i="4"/>
  <c r="E54" i="4"/>
  <c r="P54" i="4" s="1"/>
  <c r="F54" i="4"/>
  <c r="G54" i="4"/>
  <c r="H54" i="4"/>
  <c r="I54" i="4"/>
  <c r="J54" i="4"/>
  <c r="K54" i="4"/>
  <c r="L54" i="4"/>
  <c r="M54" i="4"/>
  <c r="N54" i="4"/>
  <c r="O54" i="4"/>
  <c r="P55" i="4"/>
  <c r="P56" i="4"/>
  <c r="P57" i="4"/>
  <c r="P58" i="4"/>
  <c r="P59" i="4"/>
  <c r="P60" i="4"/>
  <c r="P61" i="4"/>
  <c r="P62" i="4"/>
  <c r="P63" i="4"/>
  <c r="D64" i="4"/>
  <c r="P64" i="4" s="1"/>
  <c r="E64" i="4"/>
  <c r="F64" i="4"/>
  <c r="G64" i="4"/>
  <c r="H64" i="4"/>
  <c r="I64" i="4"/>
  <c r="J64" i="4"/>
  <c r="K64" i="4"/>
  <c r="L64" i="4"/>
  <c r="M64" i="4"/>
  <c r="P65" i="4"/>
  <c r="P66" i="4"/>
  <c r="P67" i="4"/>
  <c r="P68" i="4"/>
  <c r="P69" i="4"/>
  <c r="P70" i="4"/>
  <c r="P71" i="4"/>
  <c r="P72" i="4"/>
  <c r="P73" i="4"/>
  <c r="P74" i="4"/>
  <c r="P75" i="4"/>
  <c r="P78" i="4"/>
  <c r="P79" i="4"/>
  <c r="P80" i="4"/>
  <c r="P81" i="4"/>
  <c r="D82" i="4"/>
  <c r="P82" i="4"/>
  <c r="P84" i="4"/>
  <c r="B85" i="4"/>
  <c r="F85" i="4"/>
  <c r="J85" i="4"/>
  <c r="N85" i="4"/>
  <c r="C12" i="2"/>
  <c r="E12" i="2"/>
  <c r="F12" i="2"/>
  <c r="G12" i="2"/>
  <c r="P12" i="2" s="1"/>
  <c r="H12" i="2"/>
  <c r="I12" i="2"/>
  <c r="J12" i="2"/>
  <c r="K12" i="2"/>
  <c r="K85" i="2" s="1"/>
  <c r="L12" i="2"/>
  <c r="M12" i="2"/>
  <c r="N12" i="2"/>
  <c r="O12" i="2"/>
  <c r="O85" i="2" s="1"/>
  <c r="P13" i="2"/>
  <c r="P14" i="2"/>
  <c r="P15" i="2"/>
  <c r="P16" i="2"/>
  <c r="P17" i="2"/>
  <c r="C18" i="2"/>
  <c r="E18" i="2"/>
  <c r="E85" i="2" s="1"/>
  <c r="F18" i="2"/>
  <c r="G18" i="2"/>
  <c r="H18" i="2"/>
  <c r="I18" i="2"/>
  <c r="I85" i="2" s="1"/>
  <c r="J18" i="2"/>
  <c r="K18" i="2"/>
  <c r="L18" i="2"/>
  <c r="M18" i="2"/>
  <c r="M85" i="2" s="1"/>
  <c r="N18" i="2"/>
  <c r="O18" i="2"/>
  <c r="P19" i="2"/>
  <c r="P20" i="2"/>
  <c r="P21" i="2"/>
  <c r="P22" i="2"/>
  <c r="P23" i="2"/>
  <c r="P24" i="2"/>
  <c r="P25" i="2"/>
  <c r="P26" i="2"/>
  <c r="P27" i="2"/>
  <c r="C28" i="2"/>
  <c r="E28" i="2"/>
  <c r="F28" i="2"/>
  <c r="G28" i="2"/>
  <c r="P28" i="2" s="1"/>
  <c r="H28" i="2"/>
  <c r="I28" i="2"/>
  <c r="J28" i="2"/>
  <c r="K28" i="2"/>
  <c r="L28" i="2"/>
  <c r="M28" i="2"/>
  <c r="N28" i="2"/>
  <c r="O28" i="2"/>
  <c r="P29" i="2"/>
  <c r="P30" i="2"/>
  <c r="P31" i="2"/>
  <c r="P32" i="2"/>
  <c r="P33" i="2"/>
  <c r="P34" i="2"/>
  <c r="P35" i="2"/>
  <c r="P36" i="2"/>
  <c r="P37" i="2"/>
  <c r="C38" i="2"/>
  <c r="E38" i="2"/>
  <c r="F38" i="2"/>
  <c r="G38" i="2"/>
  <c r="H38" i="2"/>
  <c r="I38" i="2"/>
  <c r="J38" i="2"/>
  <c r="K38" i="2"/>
  <c r="L38" i="2"/>
  <c r="M38" i="2"/>
  <c r="N38" i="2"/>
  <c r="O38" i="2"/>
  <c r="P39" i="2"/>
  <c r="P38" i="2" s="1"/>
  <c r="P40" i="2"/>
  <c r="P41" i="2"/>
  <c r="P42" i="2"/>
  <c r="P43" i="2"/>
  <c r="P44" i="2"/>
  <c r="P45" i="2"/>
  <c r="P46" i="2"/>
  <c r="E47" i="2"/>
  <c r="F47" i="2"/>
  <c r="G47" i="2"/>
  <c r="H47" i="2"/>
  <c r="I47" i="2"/>
  <c r="J47" i="2"/>
  <c r="K47" i="2"/>
  <c r="L47" i="2"/>
  <c r="P47" i="2"/>
  <c r="P48" i="2"/>
  <c r="P49" i="2"/>
  <c r="P50" i="2"/>
  <c r="P51" i="2"/>
  <c r="P52" i="2"/>
  <c r="P53" i="2"/>
  <c r="C54" i="2"/>
  <c r="E54" i="2"/>
  <c r="P54" i="2" s="1"/>
  <c r="F54" i="2"/>
  <c r="G54" i="2"/>
  <c r="H54" i="2"/>
  <c r="I54" i="2"/>
  <c r="J54" i="2"/>
  <c r="K54" i="2"/>
  <c r="L54" i="2"/>
  <c r="M54" i="2"/>
  <c r="N54" i="2"/>
  <c r="O54" i="2"/>
  <c r="P55" i="2"/>
  <c r="P56" i="2"/>
  <c r="P57" i="2"/>
  <c r="P58" i="2"/>
  <c r="P59" i="2"/>
  <c r="P60" i="2"/>
  <c r="P61" i="2"/>
  <c r="P62" i="2"/>
  <c r="P63" i="2"/>
  <c r="E64" i="2"/>
  <c r="P64" i="2" s="1"/>
  <c r="F64" i="2"/>
  <c r="G64" i="2"/>
  <c r="H64" i="2"/>
  <c r="I64" i="2"/>
  <c r="J64" i="2"/>
  <c r="K64" i="2"/>
  <c r="L64" i="2"/>
  <c r="M64" i="2"/>
  <c r="P65" i="2"/>
  <c r="P66" i="2"/>
  <c r="P67" i="2"/>
  <c r="P68" i="2"/>
  <c r="P69" i="2"/>
  <c r="P70" i="2"/>
  <c r="P71" i="2"/>
  <c r="P72" i="2"/>
  <c r="P73" i="2"/>
  <c r="P74" i="2"/>
  <c r="P75" i="2"/>
  <c r="P78" i="2"/>
  <c r="P79" i="2"/>
  <c r="P80" i="2"/>
  <c r="P81" i="2"/>
  <c r="P82" i="2"/>
  <c r="P84" i="2"/>
  <c r="C85" i="2"/>
  <c r="F85" i="2"/>
  <c r="H85" i="2"/>
  <c r="J85" i="2"/>
  <c r="L85" i="2"/>
  <c r="N85" i="2"/>
  <c r="P38" i="6" l="1"/>
  <c r="D38" i="6"/>
  <c r="D12" i="6"/>
  <c r="F85" i="6"/>
  <c r="P85" i="4"/>
  <c r="P28" i="4"/>
  <c r="G85" i="2"/>
  <c r="P85" i="2" s="1"/>
  <c r="P18" i="2"/>
  <c r="D85" i="6" l="1"/>
  <c r="P12" i="6"/>
  <c r="P85" i="6" s="1"/>
</calcChain>
</file>

<file path=xl/sharedStrings.xml><?xml version="1.0" encoding="utf-8"?>
<sst xmlns="http://schemas.openxmlformats.org/spreadsheetml/2006/main" count="318" uniqueCount="108">
  <si>
    <t>DIRECTORA FINANCIERA</t>
  </si>
  <si>
    <t xml:space="preserve">ENC. DEPTO. DE PRESUPUESTO </t>
  </si>
  <si>
    <t>LIC. LIUSIK CUELLO PEREZ</t>
  </si>
  <si>
    <t xml:space="preserve">LIC. RAMON FERNANDO GERMAN </t>
  </si>
  <si>
    <r>
      <rPr>
        <b/>
        <sz val="5"/>
        <color theme="1"/>
        <rFont val="Calibri"/>
        <family val="2"/>
        <scheme val="minor"/>
      </rPr>
      <t>Total devengado:</t>
    </r>
    <r>
      <rPr>
        <sz val="5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</si>
  <si>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5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</si>
  <si>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5"/>
        <color theme="1"/>
        <rFont val="Calibri"/>
        <family val="2"/>
        <scheme val="minor"/>
      </rPr>
      <t>Presupuesto aprobado:</t>
    </r>
    <r>
      <rPr>
        <sz val="5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</si>
  <si>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 : Sistema Integrado de Gestión Financiera  (SIGEF)</t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</si>
  <si>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</si>
  <si>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</si>
  <si>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</si>
  <si>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</si>
  <si>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</si>
  <si>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</si>
  <si>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</si>
  <si>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</si>
  <si>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</si>
  <si>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</si>
  <si>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</si>
  <si>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</si>
  <si>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</si>
  <si>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</si>
  <si>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</si>
  <si>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</si>
  <si>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</si>
  <si>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</si>
  <si>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</si>
  <si>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</si>
  <si>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</si>
  <si>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</si>
  <si>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</si>
  <si>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</si>
  <si>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</si>
  <si>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</si>
  <si>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</si>
  <si>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</si>
  <si>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</si>
  <si>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</si>
  <si>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</si>
  <si>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</si>
  <si>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</si>
  <si>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</si>
  <si>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</si>
  <si>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</si>
  <si>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</si>
  <si>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</si>
  <si>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</si>
  <si>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</si>
  <si>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</si>
  <si>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</si>
  <si>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</si>
  <si>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</si>
  <si>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</si>
  <si>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</si>
  <si>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</si>
  <si>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</si>
  <si>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</si>
  <si>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</si>
  <si>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</si>
  <si>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</si>
  <si>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</si>
  <si>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</si>
  <si>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</si>
  <si>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</si>
  <si>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</si>
  <si>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</si>
  <si>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</si>
  <si>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</si>
  <si>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</si>
  <si>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</si>
  <si>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</si>
  <si>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</si>
  <si>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</si>
  <si>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</si>
  <si>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</si>
  <si>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</si>
  <si>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</si>
  <si>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</si>
  <si>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</si>
  <si>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</si>
  <si>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</si>
  <si>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</si>
  <si>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</si>
  <si>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</si>
  <si>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</si>
  <si>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</si>
  <si>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</si>
  <si>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</si>
  <si>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</si>
  <si>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</si>
  <si>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</si>
  <si>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</si>
  <si>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</si>
  <si>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</si>
  <si>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</si>
  <si>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</si>
  <si>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</si>
  <si>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</si>
  <si>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</si>
  <si>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</si>
  <si>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Capitulo 0216</t>
  </si>
  <si>
    <t>En RD$</t>
  </si>
  <si>
    <t xml:space="preserve">Ejecución de Gastos y Aplicaciones financieras </t>
  </si>
  <si>
    <t>Año 2022</t>
  </si>
  <si>
    <t xml:space="preserve"> DIRECCION FINANCIERA / DEPARTAMENTO DE PRESUPUESTO</t>
  </si>
  <si>
    <t>MINISTERIO DE CULTURA</t>
  </si>
  <si>
    <t xml:space="preserve">Unidad Ejecutora 0002 </t>
  </si>
  <si>
    <t xml:space="preserve">Unidad Ejecutora 0001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</si>
</sst>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5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4" fontId="5" fillId="0" borderId="2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43" fontId="6" fillId="2" borderId="4" xfId="1" applyFont="1" applyFill="1" applyBorder="1" applyAlignment="1">
      <alignment horizontal="center" vertical="center" wrapText="1"/>
    </xf>
    <xf numFmtId="43" fontId="6" fillId="2" borderId="6" xfId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1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578827</xdr:colOff>
      <xdr:row>1</xdr:row>
      <xdr:rowOff>65942</xdr:rowOff>
    </xdr:from>
    <xdr:ext cx="3217166" cy="1164421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B1D6118C-35F1-4311-AD4C-0E7C60A6E3E5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827" y="256442"/>
          <a:ext cx="3217166" cy="116442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989135</xdr:colOff>
      <xdr:row>1</xdr:row>
      <xdr:rowOff>1</xdr:rowOff>
    </xdr:from>
    <xdr:ext cx="2293327" cy="1091712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FBE7C24D-3F19-4E3E-BCFA-76735D0FA8B8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535" y="190501"/>
          <a:ext cx="2293327" cy="109171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608135</xdr:colOff>
      <xdr:row>1</xdr:row>
      <xdr:rowOff>29309</xdr:rowOff>
    </xdr:from>
    <xdr:ext cx="3223846" cy="1154723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8E9F551F-43EF-4C33-9F79-F6B4141FF8AF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135" y="219809"/>
          <a:ext cx="3223846" cy="115472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erman/AppData/Local/Microsoft/Windows/INetCache/Content.Outlook/PXGXQ83K/REPORTE%20SIGEF%20PARA%20CONTABILIDAD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SIGEF ENERO 22"/>
      <sheetName val="LIBRAMIENTOS 2022"/>
    </sheetNames>
    <sheetDataSet>
      <sheetData sheetId="0">
        <row r="9">
          <cell r="C9">
            <v>36647731.009999998</v>
          </cell>
        </row>
        <row r="10">
          <cell r="C10">
            <v>30000</v>
          </cell>
        </row>
        <row r="11">
          <cell r="C11">
            <v>5488667.7199999997</v>
          </cell>
        </row>
        <row r="13">
          <cell r="C13">
            <v>8427054.8399999999</v>
          </cell>
        </row>
        <row r="31">
          <cell r="C31">
            <v>100000</v>
          </cell>
        </row>
        <row r="32">
          <cell r="C32">
            <v>20650189.25</v>
          </cell>
        </row>
        <row r="33">
          <cell r="C33">
            <v>8538769.5399999991</v>
          </cell>
        </row>
        <row r="35">
          <cell r="C35">
            <v>19464964.66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3C609-2E91-42C2-881F-F8D83CB90961}">
  <sheetPr>
    <pageSetUpPr fitToPage="1"/>
  </sheetPr>
  <dimension ref="A3:Q102"/>
  <sheetViews>
    <sheetView showGridLines="0" zoomScale="68" zoomScaleNormal="68" workbookViewId="0">
      <selection activeCell="G13" sqref="G13"/>
    </sheetView>
  </sheetViews>
  <sheetFormatPr baseColWidth="10" defaultColWidth="11.42578125" defaultRowHeight="15" x14ac:dyDescent="0.25"/>
  <cols>
    <col min="1" max="1" width="26.28515625" style="1" customWidth="1"/>
    <col min="2" max="2" width="11.28515625" style="1" customWidth="1"/>
    <col min="3" max="3" width="12.28515625" style="1" customWidth="1"/>
    <col min="4" max="16" width="10.140625" style="1" customWidth="1"/>
    <col min="17" max="16384" width="11.42578125" style="1"/>
  </cols>
  <sheetData>
    <row r="3" spans="1:17" ht="28.5" customHeight="1" x14ac:dyDescent="0.25">
      <c r="A3" s="39" t="s">
        <v>105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7" ht="21" customHeight="1" x14ac:dyDescent="0.25">
      <c r="A4" s="41" t="s">
        <v>104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7" ht="15.75" x14ac:dyDescent="0.25">
      <c r="A5" s="43" t="s">
        <v>103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7" ht="15.75" customHeight="1" x14ac:dyDescent="0.25">
      <c r="A6" s="41" t="s">
        <v>102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7" ht="15.75" customHeight="1" x14ac:dyDescent="0.25">
      <c r="A7" s="42" t="s">
        <v>101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7" x14ac:dyDescent="0.25">
      <c r="A8" s="38" t="s">
        <v>100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7" ht="25.5" customHeight="1" x14ac:dyDescent="0.25">
      <c r="A9" s="31" t="s">
        <v>99</v>
      </c>
      <c r="B9" s="32" t="s">
        <v>98</v>
      </c>
      <c r="C9" s="32" t="s">
        <v>97</v>
      </c>
      <c r="D9" s="34" t="s">
        <v>96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6"/>
    </row>
    <row r="10" spans="1:17" x14ac:dyDescent="0.25">
      <c r="A10" s="31"/>
      <c r="B10" s="33"/>
      <c r="C10" s="33"/>
      <c r="D10" s="26" t="s">
        <v>95</v>
      </c>
      <c r="E10" s="26" t="s">
        <v>94</v>
      </c>
      <c r="F10" s="26" t="s">
        <v>93</v>
      </c>
      <c r="G10" s="26" t="s">
        <v>92</v>
      </c>
      <c r="H10" s="27" t="s">
        <v>91</v>
      </c>
      <c r="I10" s="26" t="s">
        <v>90</v>
      </c>
      <c r="J10" s="27" t="s">
        <v>89</v>
      </c>
      <c r="K10" s="26" t="s">
        <v>88</v>
      </c>
      <c r="L10" s="26" t="s">
        <v>87</v>
      </c>
      <c r="M10" s="26" t="s">
        <v>86</v>
      </c>
      <c r="N10" s="26" t="s">
        <v>85</v>
      </c>
      <c r="O10" s="27" t="s">
        <v>84</v>
      </c>
      <c r="P10" s="26" t="s">
        <v>83</v>
      </c>
    </row>
    <row r="11" spans="1:17" x14ac:dyDescent="0.25">
      <c r="A11" s="21" t="s">
        <v>82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7" ht="16.5" x14ac:dyDescent="0.25">
      <c r="A12" s="18" t="s">
        <v>81</v>
      </c>
      <c r="B12" s="10">
        <v>1467205996</v>
      </c>
      <c r="C12" s="10">
        <f>C13+C14+C17+C15</f>
        <v>0</v>
      </c>
      <c r="D12" s="16">
        <v>88719680.450000003</v>
      </c>
      <c r="E12" s="10">
        <f t="shared" ref="E12:O12" si="0">E13+E14+E17+E15</f>
        <v>0</v>
      </c>
      <c r="F12" s="10">
        <f t="shared" si="0"/>
        <v>0</v>
      </c>
      <c r="G12" s="10">
        <f t="shared" si="0"/>
        <v>0</v>
      </c>
      <c r="H12" s="10">
        <f t="shared" si="0"/>
        <v>0</v>
      </c>
      <c r="I12" s="10">
        <f t="shared" si="0"/>
        <v>0</v>
      </c>
      <c r="J12" s="10">
        <f t="shared" si="0"/>
        <v>0</v>
      </c>
      <c r="K12" s="10">
        <f t="shared" si="0"/>
        <v>0</v>
      </c>
      <c r="L12" s="10">
        <f t="shared" si="0"/>
        <v>0</v>
      </c>
      <c r="M12" s="10">
        <f t="shared" si="0"/>
        <v>0</v>
      </c>
      <c r="N12" s="10">
        <f t="shared" si="0"/>
        <v>0</v>
      </c>
      <c r="O12" s="10">
        <f t="shared" si="0"/>
        <v>0</v>
      </c>
      <c r="P12" s="10">
        <f t="shared" ref="P12:P37" si="1">D12+E12+F12+G12+H12+I12+J12+K12+L12+M12+N12+O12</f>
        <v>88719680.450000003</v>
      </c>
    </row>
    <row r="13" spans="1:17" x14ac:dyDescent="0.25">
      <c r="A13" s="22" t="s">
        <v>80</v>
      </c>
      <c r="B13" s="14">
        <v>1216576543</v>
      </c>
      <c r="C13" s="14"/>
      <c r="D13" s="15">
        <v>76805712.75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23"/>
      <c r="P13" s="14">
        <f t="shared" si="1"/>
        <v>76805712.75</v>
      </c>
    </row>
    <row r="14" spans="1:17" x14ac:dyDescent="0.25">
      <c r="A14" s="22" t="s">
        <v>79</v>
      </c>
      <c r="B14" s="14">
        <v>86372308</v>
      </c>
      <c r="C14" s="14"/>
      <c r="D14" s="15">
        <v>347828.83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23"/>
      <c r="P14" s="14">
        <f t="shared" si="1"/>
        <v>347828.83</v>
      </c>
    </row>
    <row r="15" spans="1:17" x14ac:dyDescent="0.25">
      <c r="A15" s="8" t="s">
        <v>78</v>
      </c>
      <c r="B15" s="14">
        <v>360000</v>
      </c>
      <c r="C15" s="14"/>
      <c r="D15" s="15">
        <v>0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>
        <f t="shared" si="1"/>
        <v>0</v>
      </c>
      <c r="Q15" s="25"/>
    </row>
    <row r="16" spans="1:17" x14ac:dyDescent="0.25">
      <c r="A16" s="8" t="s">
        <v>77</v>
      </c>
      <c r="B16" s="14">
        <v>0</v>
      </c>
      <c r="C16" s="14"/>
      <c r="D16" s="15">
        <v>0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>
        <f t="shared" si="1"/>
        <v>0</v>
      </c>
    </row>
    <row r="17" spans="1:16" x14ac:dyDescent="0.25">
      <c r="A17" s="8" t="s">
        <v>76</v>
      </c>
      <c r="B17" s="14">
        <v>163897145</v>
      </c>
      <c r="C17" s="14"/>
      <c r="D17" s="15">
        <v>11566138.869999999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3"/>
      <c r="P17" s="14">
        <f t="shared" si="1"/>
        <v>11566138.869999999</v>
      </c>
    </row>
    <row r="18" spans="1:16" x14ac:dyDescent="0.25">
      <c r="A18" s="18" t="s">
        <v>75</v>
      </c>
      <c r="B18" s="10">
        <v>474157989</v>
      </c>
      <c r="C18" s="10">
        <f>C19+C20+C21+C22+C23+C24+C25+C26+C27</f>
        <v>0</v>
      </c>
      <c r="D18" s="16">
        <v>10079084.4</v>
      </c>
      <c r="E18" s="10">
        <f t="shared" ref="E18:O18" si="2">E19+E20+E21+E22+E23+E24+E25+E26+E27</f>
        <v>0</v>
      </c>
      <c r="F18" s="10">
        <f t="shared" si="2"/>
        <v>0</v>
      </c>
      <c r="G18" s="10">
        <f t="shared" si="2"/>
        <v>0</v>
      </c>
      <c r="H18" s="10">
        <f t="shared" si="2"/>
        <v>0</v>
      </c>
      <c r="I18" s="10">
        <f t="shared" si="2"/>
        <v>0</v>
      </c>
      <c r="J18" s="10">
        <f t="shared" si="2"/>
        <v>0</v>
      </c>
      <c r="K18" s="10">
        <f t="shared" si="2"/>
        <v>0</v>
      </c>
      <c r="L18" s="10">
        <f t="shared" si="2"/>
        <v>0</v>
      </c>
      <c r="M18" s="10">
        <f t="shared" si="2"/>
        <v>0</v>
      </c>
      <c r="N18" s="10">
        <f t="shared" si="2"/>
        <v>0</v>
      </c>
      <c r="O18" s="10">
        <f t="shared" si="2"/>
        <v>0</v>
      </c>
      <c r="P18" s="10">
        <f t="shared" si="1"/>
        <v>10079084.4</v>
      </c>
    </row>
    <row r="19" spans="1:16" x14ac:dyDescent="0.25">
      <c r="A19" s="22" t="s">
        <v>74</v>
      </c>
      <c r="B19" s="14">
        <v>179830500</v>
      </c>
      <c r="C19" s="14"/>
      <c r="D19" s="15">
        <v>9795760.6500000004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23"/>
      <c r="P19" s="14">
        <f t="shared" si="1"/>
        <v>9795760.6500000004</v>
      </c>
    </row>
    <row r="20" spans="1:16" ht="16.5" x14ac:dyDescent="0.25">
      <c r="A20" s="8" t="s">
        <v>73</v>
      </c>
      <c r="B20" s="14">
        <v>13594000</v>
      </c>
      <c r="C20" s="14"/>
      <c r="D20" s="15">
        <v>0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23"/>
      <c r="P20" s="14">
        <f t="shared" si="1"/>
        <v>0</v>
      </c>
    </row>
    <row r="21" spans="1:16" x14ac:dyDescent="0.25">
      <c r="A21" s="22" t="s">
        <v>72</v>
      </c>
      <c r="B21" s="14">
        <v>4650000</v>
      </c>
      <c r="C21" s="14"/>
      <c r="D21" s="15">
        <v>0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23"/>
      <c r="P21" s="14">
        <f t="shared" si="1"/>
        <v>0</v>
      </c>
    </row>
    <row r="22" spans="1:16" x14ac:dyDescent="0.25">
      <c r="A22" s="22" t="s">
        <v>71</v>
      </c>
      <c r="B22" s="14">
        <v>8570000</v>
      </c>
      <c r="C22" s="14"/>
      <c r="D22" s="15">
        <v>0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>
        <f t="shared" si="1"/>
        <v>0</v>
      </c>
    </row>
    <row r="23" spans="1:16" x14ac:dyDescent="0.25">
      <c r="A23" s="22" t="s">
        <v>70</v>
      </c>
      <c r="B23" s="14">
        <v>35203996</v>
      </c>
      <c r="C23" s="14"/>
      <c r="D23" s="15">
        <v>15989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23"/>
      <c r="P23" s="14">
        <f t="shared" si="1"/>
        <v>15989</v>
      </c>
    </row>
    <row r="24" spans="1:16" x14ac:dyDescent="0.25">
      <c r="A24" s="22" t="s">
        <v>69</v>
      </c>
      <c r="B24" s="14">
        <v>17940000</v>
      </c>
      <c r="C24" s="14"/>
      <c r="D24" s="15">
        <v>251404.75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23"/>
      <c r="P24" s="14">
        <f t="shared" si="1"/>
        <v>251404.75</v>
      </c>
    </row>
    <row r="25" spans="1:16" ht="38.25" customHeight="1" x14ac:dyDescent="0.25">
      <c r="A25" s="8" t="s">
        <v>68</v>
      </c>
      <c r="B25" s="14">
        <v>114102975</v>
      </c>
      <c r="C25" s="14"/>
      <c r="D25" s="15">
        <v>15930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23"/>
      <c r="P25" s="14">
        <f t="shared" si="1"/>
        <v>15930</v>
      </c>
    </row>
    <row r="26" spans="1:16" ht="16.5" x14ac:dyDescent="0.25">
      <c r="A26" s="8" t="s">
        <v>67</v>
      </c>
      <c r="B26" s="14">
        <v>57916518</v>
      </c>
      <c r="C26" s="14"/>
      <c r="D26" s="15">
        <v>0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23"/>
      <c r="P26" s="14">
        <f t="shared" si="1"/>
        <v>0</v>
      </c>
    </row>
    <row r="27" spans="1:16" x14ac:dyDescent="0.25">
      <c r="A27" s="8" t="s">
        <v>66</v>
      </c>
      <c r="B27" s="14">
        <v>42350000</v>
      </c>
      <c r="C27" s="14"/>
      <c r="D27" s="15">
        <v>0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23"/>
      <c r="P27" s="14">
        <f t="shared" si="1"/>
        <v>0</v>
      </c>
    </row>
    <row r="28" spans="1:16" x14ac:dyDescent="0.25">
      <c r="A28" s="18" t="s">
        <v>65</v>
      </c>
      <c r="B28" s="10">
        <v>99572514</v>
      </c>
      <c r="C28" s="10">
        <f>C37+C35+C34+C33+C32+C31+C30+C29</f>
        <v>0</v>
      </c>
      <c r="D28" s="16">
        <v>225500</v>
      </c>
      <c r="E28" s="10">
        <f t="shared" ref="E28:O28" si="3">E37+E35+E34+E33+E32+E31+E30+E29</f>
        <v>0</v>
      </c>
      <c r="F28" s="10">
        <f t="shared" si="3"/>
        <v>0</v>
      </c>
      <c r="G28" s="10">
        <f t="shared" si="3"/>
        <v>0</v>
      </c>
      <c r="H28" s="10">
        <f t="shared" si="3"/>
        <v>0</v>
      </c>
      <c r="I28" s="10">
        <f t="shared" si="3"/>
        <v>0</v>
      </c>
      <c r="J28" s="10">
        <f t="shared" si="3"/>
        <v>0</v>
      </c>
      <c r="K28" s="10">
        <f t="shared" si="3"/>
        <v>0</v>
      </c>
      <c r="L28" s="10">
        <f t="shared" si="3"/>
        <v>0</v>
      </c>
      <c r="M28" s="10">
        <f t="shared" si="3"/>
        <v>0</v>
      </c>
      <c r="N28" s="10">
        <f t="shared" si="3"/>
        <v>0</v>
      </c>
      <c r="O28" s="24">
        <f t="shared" si="3"/>
        <v>0</v>
      </c>
      <c r="P28" s="10">
        <f t="shared" si="1"/>
        <v>225500</v>
      </c>
    </row>
    <row r="29" spans="1:16" x14ac:dyDescent="0.25">
      <c r="A29" s="8" t="s">
        <v>64</v>
      </c>
      <c r="B29" s="14">
        <v>5570000</v>
      </c>
      <c r="C29" s="14"/>
      <c r="D29" s="15">
        <v>0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3"/>
      <c r="P29" s="14">
        <f t="shared" si="1"/>
        <v>0</v>
      </c>
    </row>
    <row r="30" spans="1:16" x14ac:dyDescent="0.25">
      <c r="A30" s="22" t="s">
        <v>63</v>
      </c>
      <c r="B30" s="14">
        <v>7733000</v>
      </c>
      <c r="C30" s="14"/>
      <c r="D30" s="15">
        <v>0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"/>
      <c r="P30" s="14">
        <f t="shared" si="1"/>
        <v>0</v>
      </c>
    </row>
    <row r="31" spans="1:16" x14ac:dyDescent="0.25">
      <c r="A31" s="8" t="s">
        <v>62</v>
      </c>
      <c r="B31" s="14">
        <v>7655000</v>
      </c>
      <c r="C31" s="14"/>
      <c r="D31" s="15">
        <v>0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3"/>
      <c r="P31" s="14">
        <f t="shared" si="1"/>
        <v>0</v>
      </c>
    </row>
    <row r="32" spans="1:16" x14ac:dyDescent="0.25">
      <c r="A32" s="22" t="s">
        <v>61</v>
      </c>
      <c r="B32" s="14">
        <v>0</v>
      </c>
      <c r="C32" s="14"/>
      <c r="D32" s="15">
        <v>0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>
        <f t="shared" si="1"/>
        <v>0</v>
      </c>
    </row>
    <row r="33" spans="1:16" x14ac:dyDescent="0.25">
      <c r="A33" s="8" t="s">
        <v>60</v>
      </c>
      <c r="B33" s="14">
        <v>1160000</v>
      </c>
      <c r="C33" s="14"/>
      <c r="D33" s="15">
        <v>0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3"/>
      <c r="P33" s="14">
        <f t="shared" si="1"/>
        <v>0</v>
      </c>
    </row>
    <row r="34" spans="1:16" ht="16.5" x14ac:dyDescent="0.25">
      <c r="A34" s="8" t="s">
        <v>59</v>
      </c>
      <c r="B34" s="14">
        <v>5505121</v>
      </c>
      <c r="C34" s="14"/>
      <c r="D34" s="15">
        <v>0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3"/>
      <c r="P34" s="14">
        <f t="shared" si="1"/>
        <v>0</v>
      </c>
    </row>
    <row r="35" spans="1:16" ht="16.5" x14ac:dyDescent="0.25">
      <c r="A35" s="8" t="s">
        <v>58</v>
      </c>
      <c r="B35" s="14">
        <v>37461700</v>
      </c>
      <c r="C35" s="14"/>
      <c r="D35" s="15">
        <v>225500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3"/>
      <c r="P35" s="14">
        <f t="shared" si="1"/>
        <v>225500</v>
      </c>
    </row>
    <row r="36" spans="1:16" ht="16.5" x14ac:dyDescent="0.25">
      <c r="A36" s="8" t="s">
        <v>57</v>
      </c>
      <c r="B36" s="14">
        <v>0</v>
      </c>
      <c r="C36" s="14"/>
      <c r="D36" s="15">
        <v>0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>
        <f t="shared" si="1"/>
        <v>0</v>
      </c>
    </row>
    <row r="37" spans="1:16" x14ac:dyDescent="0.25">
      <c r="A37" s="22" t="s">
        <v>56</v>
      </c>
      <c r="B37" s="14">
        <v>34487693</v>
      </c>
      <c r="C37" s="14"/>
      <c r="D37" s="15">
        <v>0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3"/>
      <c r="P37" s="14">
        <f t="shared" si="1"/>
        <v>0</v>
      </c>
    </row>
    <row r="38" spans="1:16" x14ac:dyDescent="0.25">
      <c r="A38" s="18" t="s">
        <v>55</v>
      </c>
      <c r="B38" s="10">
        <v>907925648</v>
      </c>
      <c r="C38" s="10">
        <f>C39+C40+C42+C44+C45+C46+C41+C43</f>
        <v>0</v>
      </c>
      <c r="D38" s="16">
        <v>48753923.450000003</v>
      </c>
      <c r="E38" s="10">
        <f t="shared" ref="E38:P38" si="4">E39+E40+E42+E44+E45+E46+E41+E43</f>
        <v>0</v>
      </c>
      <c r="F38" s="10">
        <f t="shared" si="4"/>
        <v>0</v>
      </c>
      <c r="G38" s="10">
        <f t="shared" si="4"/>
        <v>0</v>
      </c>
      <c r="H38" s="10">
        <f t="shared" si="4"/>
        <v>0</v>
      </c>
      <c r="I38" s="10">
        <f t="shared" si="4"/>
        <v>0</v>
      </c>
      <c r="J38" s="10">
        <f t="shared" si="4"/>
        <v>0</v>
      </c>
      <c r="K38" s="10">
        <f t="shared" si="4"/>
        <v>0</v>
      </c>
      <c r="L38" s="10">
        <f t="shared" si="4"/>
        <v>0</v>
      </c>
      <c r="M38" s="10">
        <f t="shared" si="4"/>
        <v>0</v>
      </c>
      <c r="N38" s="10">
        <f t="shared" si="4"/>
        <v>0</v>
      </c>
      <c r="O38" s="10">
        <f t="shared" si="4"/>
        <v>0</v>
      </c>
      <c r="P38" s="10">
        <f t="shared" si="4"/>
        <v>48753923.450000003</v>
      </c>
    </row>
    <row r="39" spans="1:16" ht="16.5" x14ac:dyDescent="0.25">
      <c r="A39" s="8" t="s">
        <v>54</v>
      </c>
      <c r="B39" s="14">
        <v>81251097</v>
      </c>
      <c r="C39" s="14"/>
      <c r="D39" s="15">
        <v>100000</v>
      </c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23"/>
      <c r="P39" s="14">
        <f t="shared" ref="P39:P75" si="5">D39+E39+F39+G39+H39+I39+J39+K39+L39+M39+N39+O39</f>
        <v>100000</v>
      </c>
    </row>
    <row r="40" spans="1:16" ht="16.5" x14ac:dyDescent="0.25">
      <c r="A40" s="8" t="s">
        <v>53</v>
      </c>
      <c r="B40" s="14">
        <v>409808934</v>
      </c>
      <c r="C40" s="14"/>
      <c r="D40" s="15">
        <v>20650189.25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23"/>
      <c r="P40" s="14">
        <f t="shared" si="5"/>
        <v>20650189.25</v>
      </c>
    </row>
    <row r="41" spans="1:16" ht="16.5" x14ac:dyDescent="0.25">
      <c r="A41" s="8" t="s">
        <v>52</v>
      </c>
      <c r="B41" s="14">
        <v>0</v>
      </c>
      <c r="C41" s="14"/>
      <c r="D41" s="15">
        <v>0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>
        <f t="shared" si="5"/>
        <v>0</v>
      </c>
    </row>
    <row r="42" spans="1:16" ht="16.5" x14ac:dyDescent="0.25">
      <c r="A42" s="8" t="s">
        <v>51</v>
      </c>
      <c r="B42" s="14">
        <v>109657636</v>
      </c>
      <c r="C42" s="14"/>
      <c r="D42" s="15">
        <v>8538769.5399999991</v>
      </c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23"/>
      <c r="P42" s="14">
        <f t="shared" si="5"/>
        <v>8538769.5399999991</v>
      </c>
    </row>
    <row r="43" spans="1:16" ht="16.5" x14ac:dyDescent="0.25">
      <c r="A43" s="8" t="s">
        <v>50</v>
      </c>
      <c r="B43" s="14">
        <v>0</v>
      </c>
      <c r="C43" s="14"/>
      <c r="D43" s="15">
        <v>0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>
        <f t="shared" si="5"/>
        <v>0</v>
      </c>
    </row>
    <row r="44" spans="1:16" x14ac:dyDescent="0.25">
      <c r="A44" s="22" t="s">
        <v>49</v>
      </c>
      <c r="B44" s="14">
        <v>0</v>
      </c>
      <c r="C44" s="14"/>
      <c r="D44" s="15">
        <v>0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>
        <f t="shared" si="5"/>
        <v>0</v>
      </c>
    </row>
    <row r="45" spans="1:16" ht="16.5" x14ac:dyDescent="0.25">
      <c r="A45" s="8" t="s">
        <v>48</v>
      </c>
      <c r="B45" s="14">
        <v>11996832</v>
      </c>
      <c r="C45" s="14"/>
      <c r="D45" s="15">
        <v>0</v>
      </c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23"/>
      <c r="P45" s="14">
        <f t="shared" si="5"/>
        <v>0</v>
      </c>
    </row>
    <row r="46" spans="1:16" ht="16.5" x14ac:dyDescent="0.25">
      <c r="A46" s="8" t="s">
        <v>47</v>
      </c>
      <c r="B46" s="14">
        <v>295211149</v>
      </c>
      <c r="C46" s="14"/>
      <c r="D46" s="15">
        <v>19464964.66</v>
      </c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23"/>
      <c r="P46" s="14">
        <f t="shared" si="5"/>
        <v>19464964.66</v>
      </c>
    </row>
    <row r="47" spans="1:16" s="5" customFormat="1" x14ac:dyDescent="0.25">
      <c r="A47" s="18" t="s">
        <v>46</v>
      </c>
      <c r="B47" s="10">
        <v>45000000</v>
      </c>
      <c r="C47" s="10">
        <v>0</v>
      </c>
      <c r="D47" s="16">
        <v>0</v>
      </c>
      <c r="E47" s="10">
        <f t="shared" ref="E47:L47" si="6">E49</f>
        <v>0</v>
      </c>
      <c r="F47" s="10">
        <f t="shared" si="6"/>
        <v>0</v>
      </c>
      <c r="G47" s="10">
        <f t="shared" si="6"/>
        <v>0</v>
      </c>
      <c r="H47" s="10">
        <f t="shared" si="6"/>
        <v>0</v>
      </c>
      <c r="I47" s="10">
        <f t="shared" si="6"/>
        <v>0</v>
      </c>
      <c r="J47" s="10">
        <f t="shared" si="6"/>
        <v>0</v>
      </c>
      <c r="K47" s="10">
        <f t="shared" si="6"/>
        <v>0</v>
      </c>
      <c r="L47" s="10">
        <f t="shared" si="6"/>
        <v>0</v>
      </c>
      <c r="M47" s="10">
        <v>0</v>
      </c>
      <c r="N47" s="10">
        <v>0</v>
      </c>
      <c r="O47" s="14">
        <v>0</v>
      </c>
      <c r="P47" s="10">
        <f t="shared" si="5"/>
        <v>0</v>
      </c>
    </row>
    <row r="48" spans="1:16" ht="16.5" x14ac:dyDescent="0.25">
      <c r="A48" s="8" t="s">
        <v>45</v>
      </c>
      <c r="B48" s="10">
        <v>0</v>
      </c>
      <c r="C48" s="10"/>
      <c r="D48" s="16">
        <v>0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>
        <f t="shared" si="5"/>
        <v>0</v>
      </c>
    </row>
    <row r="49" spans="1:16" ht="16.5" x14ac:dyDescent="0.25">
      <c r="A49" s="8" t="s">
        <v>44</v>
      </c>
      <c r="B49" s="14">
        <v>45000000</v>
      </c>
      <c r="C49" s="14"/>
      <c r="D49" s="15">
        <v>0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0"/>
      <c r="P49" s="14">
        <f t="shared" si="5"/>
        <v>0</v>
      </c>
    </row>
    <row r="50" spans="1:16" ht="16.5" x14ac:dyDescent="0.25">
      <c r="A50" s="8" t="s">
        <v>43</v>
      </c>
      <c r="B50" s="14">
        <v>0</v>
      </c>
      <c r="C50" s="14"/>
      <c r="D50" s="15">
        <v>0</v>
      </c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0"/>
      <c r="P50" s="14">
        <f t="shared" si="5"/>
        <v>0</v>
      </c>
    </row>
    <row r="51" spans="1:16" ht="16.5" x14ac:dyDescent="0.25">
      <c r="A51" s="8" t="s">
        <v>42</v>
      </c>
      <c r="B51" s="14">
        <v>0</v>
      </c>
      <c r="C51" s="14"/>
      <c r="D51" s="15">
        <v>0</v>
      </c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0"/>
      <c r="P51" s="14">
        <f t="shared" si="5"/>
        <v>0</v>
      </c>
    </row>
    <row r="52" spans="1:16" ht="16.5" x14ac:dyDescent="0.25">
      <c r="A52" s="8" t="s">
        <v>41</v>
      </c>
      <c r="B52" s="14">
        <v>0</v>
      </c>
      <c r="C52" s="14"/>
      <c r="D52" s="15">
        <v>0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0"/>
      <c r="P52" s="14">
        <f t="shared" si="5"/>
        <v>0</v>
      </c>
    </row>
    <row r="53" spans="1:16" ht="16.5" x14ac:dyDescent="0.25">
      <c r="A53" s="8" t="s">
        <v>40</v>
      </c>
      <c r="B53" s="14">
        <v>0</v>
      </c>
      <c r="C53" s="14"/>
      <c r="D53" s="15">
        <v>0</v>
      </c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0"/>
      <c r="P53" s="14">
        <f t="shared" si="5"/>
        <v>0</v>
      </c>
    </row>
    <row r="54" spans="1:16" ht="16.5" x14ac:dyDescent="0.25">
      <c r="A54" s="18" t="s">
        <v>39</v>
      </c>
      <c r="B54" s="10">
        <v>23837058</v>
      </c>
      <c r="C54" s="10">
        <f>C55+C56+C58+C59+C60+C62+C57</f>
        <v>0</v>
      </c>
      <c r="D54" s="16">
        <v>0</v>
      </c>
      <c r="E54" s="10">
        <f>E55+E56+E58+E59+E60+E62+E57</f>
        <v>0</v>
      </c>
      <c r="F54" s="10">
        <f t="shared" ref="F54:O54" si="7">F55+F56+F58+F59+F60+F62+F57+F63</f>
        <v>0</v>
      </c>
      <c r="G54" s="10">
        <f t="shared" si="7"/>
        <v>0</v>
      </c>
      <c r="H54" s="10">
        <f t="shared" si="7"/>
        <v>0</v>
      </c>
      <c r="I54" s="10">
        <f t="shared" si="7"/>
        <v>0</v>
      </c>
      <c r="J54" s="10">
        <f t="shared" si="7"/>
        <v>0</v>
      </c>
      <c r="K54" s="10">
        <f t="shared" si="7"/>
        <v>0</v>
      </c>
      <c r="L54" s="10">
        <f t="shared" si="7"/>
        <v>0</v>
      </c>
      <c r="M54" s="10">
        <f t="shared" si="7"/>
        <v>0</v>
      </c>
      <c r="N54" s="10">
        <f t="shared" si="7"/>
        <v>0</v>
      </c>
      <c r="O54" s="10">
        <f t="shared" si="7"/>
        <v>0</v>
      </c>
      <c r="P54" s="10">
        <f t="shared" si="5"/>
        <v>0</v>
      </c>
    </row>
    <row r="55" spans="1:16" x14ac:dyDescent="0.25">
      <c r="A55" s="22" t="s">
        <v>38</v>
      </c>
      <c r="B55" s="14">
        <v>10280000</v>
      </c>
      <c r="C55" s="14"/>
      <c r="D55" s="15">
        <v>0</v>
      </c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23"/>
      <c r="P55" s="14">
        <f t="shared" si="5"/>
        <v>0</v>
      </c>
    </row>
    <row r="56" spans="1:16" ht="16.5" x14ac:dyDescent="0.25">
      <c r="A56" s="8" t="s">
        <v>37</v>
      </c>
      <c r="B56" s="14">
        <v>5816550</v>
      </c>
      <c r="C56" s="14"/>
      <c r="D56" s="15">
        <v>0</v>
      </c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23"/>
      <c r="P56" s="14">
        <f t="shared" si="5"/>
        <v>0</v>
      </c>
    </row>
    <row r="57" spans="1:16" ht="16.5" x14ac:dyDescent="0.25">
      <c r="A57" s="8" t="s">
        <v>36</v>
      </c>
      <c r="B57" s="14">
        <v>0</v>
      </c>
      <c r="C57" s="14"/>
      <c r="D57" s="15">
        <v>0</v>
      </c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>
        <f t="shared" si="5"/>
        <v>0</v>
      </c>
    </row>
    <row r="58" spans="1:16" ht="16.5" x14ac:dyDescent="0.25">
      <c r="A58" s="8" t="s">
        <v>35</v>
      </c>
      <c r="B58" s="14">
        <v>10000</v>
      </c>
      <c r="C58" s="14"/>
      <c r="D58" s="15">
        <v>0</v>
      </c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>
        <f t="shared" si="5"/>
        <v>0</v>
      </c>
    </row>
    <row r="59" spans="1:16" ht="16.5" x14ac:dyDescent="0.25">
      <c r="A59" s="8" t="s">
        <v>34</v>
      </c>
      <c r="B59" s="14">
        <v>7480508</v>
      </c>
      <c r="C59" s="14"/>
      <c r="D59" s="15">
        <v>0</v>
      </c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23"/>
      <c r="P59" s="14">
        <f t="shared" si="5"/>
        <v>0</v>
      </c>
    </row>
    <row r="60" spans="1:16" x14ac:dyDescent="0.25">
      <c r="A60" s="8" t="s">
        <v>33</v>
      </c>
      <c r="B60" s="14">
        <v>0</v>
      </c>
      <c r="C60" s="14"/>
      <c r="D60" s="15">
        <v>0</v>
      </c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>
        <f t="shared" si="5"/>
        <v>0</v>
      </c>
    </row>
    <row r="61" spans="1:16" x14ac:dyDescent="0.25">
      <c r="A61" s="22" t="s">
        <v>32</v>
      </c>
      <c r="B61" s="14">
        <v>0</v>
      </c>
      <c r="C61" s="14"/>
      <c r="D61" s="15">
        <v>0</v>
      </c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>
        <f t="shared" si="5"/>
        <v>0</v>
      </c>
    </row>
    <row r="62" spans="1:16" x14ac:dyDescent="0.25">
      <c r="A62" s="22" t="s">
        <v>31</v>
      </c>
      <c r="B62" s="14">
        <v>250000</v>
      </c>
      <c r="C62" s="14"/>
      <c r="D62" s="15">
        <v>0</v>
      </c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23"/>
      <c r="P62" s="14">
        <f t="shared" si="5"/>
        <v>0</v>
      </c>
    </row>
    <row r="63" spans="1:16" ht="16.5" x14ac:dyDescent="0.25">
      <c r="A63" s="8" t="s">
        <v>30</v>
      </c>
      <c r="B63" s="14">
        <v>0</v>
      </c>
      <c r="C63" s="14"/>
      <c r="D63" s="15">
        <v>0</v>
      </c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23"/>
      <c r="P63" s="14">
        <f t="shared" si="5"/>
        <v>0</v>
      </c>
    </row>
    <row r="64" spans="1:16" x14ac:dyDescent="0.25">
      <c r="A64" s="17" t="s">
        <v>29</v>
      </c>
      <c r="B64" s="10">
        <v>0</v>
      </c>
      <c r="C64" s="10"/>
      <c r="D64" s="16">
        <v>0</v>
      </c>
      <c r="E64" s="10">
        <f t="shared" ref="E64:M64" si="8">E65</f>
        <v>0</v>
      </c>
      <c r="F64" s="10">
        <f t="shared" si="8"/>
        <v>0</v>
      </c>
      <c r="G64" s="10">
        <f t="shared" si="8"/>
        <v>0</v>
      </c>
      <c r="H64" s="10">
        <f t="shared" si="8"/>
        <v>0</v>
      </c>
      <c r="I64" s="10">
        <f t="shared" si="8"/>
        <v>0</v>
      </c>
      <c r="J64" s="10">
        <f t="shared" si="8"/>
        <v>0</v>
      </c>
      <c r="K64" s="10">
        <f t="shared" si="8"/>
        <v>0</v>
      </c>
      <c r="L64" s="10">
        <f t="shared" si="8"/>
        <v>0</v>
      </c>
      <c r="M64" s="10">
        <f t="shared" si="8"/>
        <v>0</v>
      </c>
      <c r="N64" s="10">
        <v>0</v>
      </c>
      <c r="O64" s="24">
        <v>0</v>
      </c>
      <c r="P64" s="10">
        <f t="shared" si="5"/>
        <v>0</v>
      </c>
    </row>
    <row r="65" spans="1:16" x14ac:dyDescent="0.25">
      <c r="A65" s="22" t="s">
        <v>28</v>
      </c>
      <c r="B65" s="14">
        <v>0</v>
      </c>
      <c r="C65" s="14"/>
      <c r="D65" s="15">
        <v>0</v>
      </c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23"/>
      <c r="P65" s="14">
        <f t="shared" si="5"/>
        <v>0</v>
      </c>
    </row>
    <row r="66" spans="1:16" x14ac:dyDescent="0.25">
      <c r="A66" s="22" t="s">
        <v>27</v>
      </c>
      <c r="B66" s="14">
        <v>0</v>
      </c>
      <c r="C66" s="14"/>
      <c r="D66" s="15">
        <v>0</v>
      </c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>
        <f t="shared" si="5"/>
        <v>0</v>
      </c>
    </row>
    <row r="67" spans="1:16" ht="16.5" x14ac:dyDescent="0.25">
      <c r="A67" s="8" t="s">
        <v>26</v>
      </c>
      <c r="B67" s="14">
        <v>0</v>
      </c>
      <c r="C67" s="14"/>
      <c r="D67" s="15">
        <v>0</v>
      </c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>
        <f t="shared" si="5"/>
        <v>0</v>
      </c>
    </row>
    <row r="68" spans="1:16" ht="24.75" x14ac:dyDescent="0.25">
      <c r="A68" s="8" t="s">
        <v>25</v>
      </c>
      <c r="B68" s="14">
        <v>0</v>
      </c>
      <c r="C68" s="14"/>
      <c r="D68" s="15">
        <v>0</v>
      </c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>
        <f t="shared" si="5"/>
        <v>0</v>
      </c>
    </row>
    <row r="69" spans="1:16" ht="16.5" x14ac:dyDescent="0.25">
      <c r="A69" s="18" t="s">
        <v>24</v>
      </c>
      <c r="B69" s="10">
        <v>0</v>
      </c>
      <c r="C69" s="10">
        <v>0</v>
      </c>
      <c r="D69" s="16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4">
        <v>0</v>
      </c>
      <c r="P69" s="10">
        <f t="shared" si="5"/>
        <v>0</v>
      </c>
    </row>
    <row r="70" spans="1:16" x14ac:dyDescent="0.25">
      <c r="A70" s="22" t="s">
        <v>23</v>
      </c>
      <c r="B70" s="14">
        <v>0</v>
      </c>
      <c r="C70" s="14"/>
      <c r="D70" s="15">
        <v>0</v>
      </c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>
        <f t="shared" si="5"/>
        <v>0</v>
      </c>
    </row>
    <row r="71" spans="1:16" ht="16.5" x14ac:dyDescent="0.25">
      <c r="A71" s="8" t="s">
        <v>22</v>
      </c>
      <c r="B71" s="14">
        <v>0</v>
      </c>
      <c r="C71" s="14"/>
      <c r="D71" s="15">
        <v>0</v>
      </c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>
        <f t="shared" si="5"/>
        <v>0</v>
      </c>
    </row>
    <row r="72" spans="1:16" x14ac:dyDescent="0.25">
      <c r="A72" s="17" t="s">
        <v>21</v>
      </c>
      <c r="B72" s="10">
        <v>0</v>
      </c>
      <c r="C72" s="10"/>
      <c r="D72" s="16">
        <v>0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4"/>
      <c r="P72" s="10">
        <f t="shared" si="5"/>
        <v>0</v>
      </c>
    </row>
    <row r="73" spans="1:16" x14ac:dyDescent="0.25">
      <c r="A73" s="8" t="s">
        <v>20</v>
      </c>
      <c r="B73" s="14">
        <v>0</v>
      </c>
      <c r="C73" s="14"/>
      <c r="D73" s="15">
        <v>0</v>
      </c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>
        <f t="shared" si="5"/>
        <v>0</v>
      </c>
    </row>
    <row r="74" spans="1:16" x14ac:dyDescent="0.25">
      <c r="A74" s="8" t="s">
        <v>19</v>
      </c>
      <c r="B74" s="14">
        <v>0</v>
      </c>
      <c r="C74" s="14"/>
      <c r="D74" s="15">
        <v>0</v>
      </c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>
        <f t="shared" si="5"/>
        <v>0</v>
      </c>
    </row>
    <row r="75" spans="1:16" ht="16.5" x14ac:dyDescent="0.25">
      <c r="A75" s="8" t="s">
        <v>18</v>
      </c>
      <c r="B75" s="14">
        <v>0</v>
      </c>
      <c r="C75" s="14"/>
      <c r="D75" s="15">
        <v>0</v>
      </c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>
        <f t="shared" si="5"/>
        <v>0</v>
      </c>
    </row>
    <row r="76" spans="1:16" x14ac:dyDescent="0.25">
      <c r="A76" s="21" t="s">
        <v>17</v>
      </c>
      <c r="B76" s="19"/>
      <c r="C76" s="19"/>
      <c r="D76" s="20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spans="1:16" ht="16.5" x14ac:dyDescent="0.25">
      <c r="A77" s="18" t="s">
        <v>16</v>
      </c>
      <c r="B77" s="10">
        <v>0</v>
      </c>
      <c r="C77" s="10">
        <v>0</v>
      </c>
      <c r="D77" s="16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</row>
    <row r="78" spans="1:16" ht="16.5" x14ac:dyDescent="0.25">
      <c r="A78" s="8" t="s">
        <v>15</v>
      </c>
      <c r="B78" s="14">
        <v>0</v>
      </c>
      <c r="C78" s="14"/>
      <c r="D78" s="15">
        <v>0</v>
      </c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>
        <f>D78+E78+F78+G78+H78+I78+J78+K78+L78+M78+N78+O78</f>
        <v>0</v>
      </c>
    </row>
    <row r="79" spans="1:16" ht="16.5" x14ac:dyDescent="0.25">
      <c r="A79" s="8" t="s">
        <v>14</v>
      </c>
      <c r="B79" s="14">
        <v>0</v>
      </c>
      <c r="C79" s="14"/>
      <c r="D79" s="15">
        <v>0</v>
      </c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>
        <f>D79+E79+F79+G79+H79+I79+J79+K79+L79+M79+N79+O79</f>
        <v>0</v>
      </c>
    </row>
    <row r="80" spans="1:16" x14ac:dyDescent="0.25">
      <c r="A80" s="17" t="s">
        <v>13</v>
      </c>
      <c r="B80" s="10">
        <v>0</v>
      </c>
      <c r="C80" s="10">
        <v>0</v>
      </c>
      <c r="D80" s="16">
        <v>0</v>
      </c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>
        <f>D80+E80+F80+G80+H80+I80+J80+K80+L80+M80+N80+O80</f>
        <v>0</v>
      </c>
    </row>
    <row r="81" spans="1:16" x14ac:dyDescent="0.25">
      <c r="A81" s="8" t="s">
        <v>12</v>
      </c>
      <c r="B81" s="14">
        <v>0</v>
      </c>
      <c r="C81" s="14"/>
      <c r="D81" s="15">
        <v>0</v>
      </c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>
        <f>D81+E81+F81+G81+H81+I81+J81+K81+L81+M81+N81+O81</f>
        <v>0</v>
      </c>
    </row>
    <row r="82" spans="1:16" x14ac:dyDescent="0.25">
      <c r="A82" s="8" t="s">
        <v>11</v>
      </c>
      <c r="B82" s="14">
        <v>0</v>
      </c>
      <c r="C82" s="14"/>
      <c r="D82" s="15">
        <v>0</v>
      </c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>
        <f>D82+E82+F82+G82+H82+I82+J82+K82+L82+M82+N82+O82</f>
        <v>0</v>
      </c>
    </row>
    <row r="83" spans="1:16" x14ac:dyDescent="0.25">
      <c r="A83" s="17" t="s">
        <v>10</v>
      </c>
      <c r="B83" s="10">
        <v>0</v>
      </c>
      <c r="C83" s="10">
        <v>0</v>
      </c>
      <c r="D83" s="16">
        <v>0</v>
      </c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>
        <v>0</v>
      </c>
    </row>
    <row r="84" spans="1:16" ht="16.5" x14ac:dyDescent="0.25">
      <c r="A84" s="8" t="s">
        <v>9</v>
      </c>
      <c r="B84" s="14">
        <v>0</v>
      </c>
      <c r="C84" s="14"/>
      <c r="D84" s="15">
        <v>0</v>
      </c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>
        <f>D84+E84+F84+G84+H84+I84+J84+K84+L84+M84+N84+O84</f>
        <v>0</v>
      </c>
    </row>
    <row r="85" spans="1:16" x14ac:dyDescent="0.25">
      <c r="A85" s="13" t="s">
        <v>8</v>
      </c>
      <c r="B85" s="11">
        <v>3017699205</v>
      </c>
      <c r="C85" s="11">
        <f>C12+C18+C28+C38+C47+C54+C64+C69+C72</f>
        <v>0</v>
      </c>
      <c r="D85" s="12">
        <v>147778188.30000001</v>
      </c>
      <c r="E85" s="11">
        <f t="shared" ref="E85:O85" si="9">E12+E18+E28+E38+E47+E54+E64+E69+E72</f>
        <v>0</v>
      </c>
      <c r="F85" s="11">
        <f t="shared" si="9"/>
        <v>0</v>
      </c>
      <c r="G85" s="11">
        <f t="shared" si="9"/>
        <v>0</v>
      </c>
      <c r="H85" s="11">
        <f t="shared" si="9"/>
        <v>0</v>
      </c>
      <c r="I85" s="11">
        <f t="shared" si="9"/>
        <v>0</v>
      </c>
      <c r="J85" s="11">
        <f t="shared" si="9"/>
        <v>0</v>
      </c>
      <c r="K85" s="11">
        <f t="shared" si="9"/>
        <v>0</v>
      </c>
      <c r="L85" s="11">
        <f t="shared" si="9"/>
        <v>0</v>
      </c>
      <c r="M85" s="11">
        <f t="shared" si="9"/>
        <v>0</v>
      </c>
      <c r="N85" s="11">
        <f t="shared" si="9"/>
        <v>0</v>
      </c>
      <c r="O85" s="11">
        <f t="shared" si="9"/>
        <v>0</v>
      </c>
      <c r="P85" s="11">
        <f>D85+E85+F85+G85+H85+I85+J85+K85+L85+M85+N85+O85</f>
        <v>147778188.30000001</v>
      </c>
    </row>
    <row r="86" spans="1:16" x14ac:dyDescent="0.25">
      <c r="A86" s="3" t="s">
        <v>7</v>
      </c>
      <c r="B86" s="3"/>
      <c r="C86" s="3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3"/>
      <c r="O86" s="3"/>
      <c r="P86" s="3"/>
    </row>
    <row r="87" spans="1:16" ht="11.25" customHeight="1" x14ac:dyDescent="0.25">
      <c r="A87" s="30" t="s">
        <v>6</v>
      </c>
      <c r="B87" s="30"/>
      <c r="C87" s="30"/>
      <c r="D87" s="30"/>
      <c r="E87" s="30"/>
      <c r="F87" s="30"/>
      <c r="G87" s="30"/>
      <c r="H87" s="30"/>
      <c r="I87" s="30"/>
      <c r="J87" s="30"/>
      <c r="K87" s="3"/>
      <c r="L87" s="3"/>
      <c r="M87" s="3"/>
      <c r="N87" s="3"/>
      <c r="O87" s="3"/>
      <c r="P87" s="3"/>
    </row>
    <row r="88" spans="1:16" ht="14.25" customHeight="1" x14ac:dyDescent="0.25">
      <c r="A88" s="37" t="s">
        <v>5</v>
      </c>
      <c r="B88" s="37"/>
      <c r="C88" s="37"/>
      <c r="D88" s="37"/>
      <c r="E88" s="37"/>
      <c r="F88" s="37"/>
      <c r="G88" s="37"/>
      <c r="H88" s="37"/>
      <c r="I88" s="37"/>
      <c r="J88" s="37"/>
      <c r="K88" s="3"/>
      <c r="L88" s="3"/>
      <c r="M88" s="3"/>
      <c r="N88" s="3"/>
      <c r="O88" s="3"/>
      <c r="P88" s="3"/>
    </row>
    <row r="89" spans="1:16" ht="18" customHeight="1" x14ac:dyDescent="0.25">
      <c r="A89" s="30" t="s">
        <v>4</v>
      </c>
      <c r="B89" s="30"/>
      <c r="C89" s="30"/>
      <c r="D89" s="30"/>
      <c r="E89" s="30"/>
      <c r="F89" s="30"/>
      <c r="G89" s="30"/>
      <c r="H89" s="30"/>
      <c r="I89" s="30"/>
      <c r="J89" s="30"/>
      <c r="K89" s="3"/>
      <c r="L89" s="3"/>
      <c r="M89" s="3"/>
      <c r="N89" s="3"/>
      <c r="O89" s="3"/>
      <c r="P89" s="3"/>
    </row>
    <row r="90" spans="1:16" ht="18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3"/>
      <c r="L90" s="3"/>
      <c r="M90" s="3"/>
      <c r="N90" s="3"/>
      <c r="O90" s="3"/>
      <c r="P90" s="3"/>
    </row>
    <row r="91" spans="1:16" s="5" customFormat="1" x14ac:dyDescent="0.15">
      <c r="A91" s="7" t="s">
        <v>3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7" t="s">
        <v>2</v>
      </c>
      <c r="O91" s="6"/>
      <c r="P91" s="6"/>
    </row>
    <row r="92" spans="1:16" x14ac:dyDescent="0.25">
      <c r="A92" s="4" t="s">
        <v>1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4" t="s">
        <v>0</v>
      </c>
      <c r="O92" s="3"/>
      <c r="P92" s="3"/>
    </row>
    <row r="93" spans="1:16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</sheetData>
  <mergeCells count="13">
    <mergeCell ref="A8:P8"/>
    <mergeCell ref="A3:P3"/>
    <mergeCell ref="A4:P4"/>
    <mergeCell ref="A5:P5"/>
    <mergeCell ref="A6:P6"/>
    <mergeCell ref="A7:P7"/>
    <mergeCell ref="A89:J89"/>
    <mergeCell ref="A9:A10"/>
    <mergeCell ref="B9:B10"/>
    <mergeCell ref="C9:C10"/>
    <mergeCell ref="D9:P9"/>
    <mergeCell ref="A87:J87"/>
    <mergeCell ref="A88:J88"/>
  </mergeCells>
  <printOptions horizontalCentered="1" verticalCentered="1"/>
  <pageMargins left="0" right="0" top="0" bottom="0" header="0.3" footer="0.3"/>
  <pageSetup scale="68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4DA2E-09B3-4E22-8C9B-0FB542441D85}">
  <sheetPr>
    <pageSetUpPr fitToPage="1"/>
  </sheetPr>
  <dimension ref="A3:Q102"/>
  <sheetViews>
    <sheetView showGridLines="0" tabSelected="1" topLeftCell="E13" zoomScale="130" zoomScaleNormal="130" workbookViewId="0">
      <selection activeCell="A4" sqref="A4:P4"/>
    </sheetView>
  </sheetViews>
  <sheetFormatPr baseColWidth="10" defaultColWidth="11.42578125" defaultRowHeight="15" x14ac:dyDescent="0.25"/>
  <cols>
    <col min="1" max="1" width="26.28515625" style="1" customWidth="1"/>
    <col min="2" max="2" width="11.28515625" style="1" customWidth="1"/>
    <col min="3" max="3" width="12.28515625" style="1" customWidth="1"/>
    <col min="4" max="16" width="10.140625" style="1" customWidth="1"/>
    <col min="17" max="16384" width="11.42578125" style="1"/>
  </cols>
  <sheetData>
    <row r="3" spans="1:17" ht="28.5" customHeight="1" x14ac:dyDescent="0.25">
      <c r="A3" s="39" t="s">
        <v>105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7" ht="21" customHeight="1" x14ac:dyDescent="0.25">
      <c r="A4" s="41" t="s">
        <v>104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7" ht="15.75" x14ac:dyDescent="0.25">
      <c r="A5" s="43" t="s">
        <v>103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7" ht="15.75" customHeight="1" x14ac:dyDescent="0.25">
      <c r="A6" s="41" t="s">
        <v>102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7" ht="15.75" customHeight="1" x14ac:dyDescent="0.25">
      <c r="A7" s="42" t="s">
        <v>101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7" x14ac:dyDescent="0.25">
      <c r="A8" s="38" t="s">
        <v>107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7" ht="25.5" customHeight="1" x14ac:dyDescent="0.25">
      <c r="A9" s="31" t="s">
        <v>99</v>
      </c>
      <c r="B9" s="32" t="s">
        <v>98</v>
      </c>
      <c r="C9" s="32" t="s">
        <v>97</v>
      </c>
      <c r="D9" s="34" t="s">
        <v>96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6"/>
    </row>
    <row r="10" spans="1:17" x14ac:dyDescent="0.25">
      <c r="A10" s="31"/>
      <c r="B10" s="33"/>
      <c r="C10" s="33"/>
      <c r="D10" s="26" t="s">
        <v>95</v>
      </c>
      <c r="E10" s="26" t="s">
        <v>94</v>
      </c>
      <c r="F10" s="26" t="s">
        <v>93</v>
      </c>
      <c r="G10" s="26" t="s">
        <v>92</v>
      </c>
      <c r="H10" s="27" t="s">
        <v>91</v>
      </c>
      <c r="I10" s="26" t="s">
        <v>90</v>
      </c>
      <c r="J10" s="27" t="s">
        <v>89</v>
      </c>
      <c r="K10" s="26" t="s">
        <v>88</v>
      </c>
      <c r="L10" s="26" t="s">
        <v>87</v>
      </c>
      <c r="M10" s="26" t="s">
        <v>86</v>
      </c>
      <c r="N10" s="26" t="s">
        <v>85</v>
      </c>
      <c r="O10" s="27" t="s">
        <v>84</v>
      </c>
      <c r="P10" s="26" t="s">
        <v>83</v>
      </c>
    </row>
    <row r="11" spans="1:17" x14ac:dyDescent="0.25">
      <c r="A11" s="21" t="s">
        <v>82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7" ht="16.5" x14ac:dyDescent="0.25">
      <c r="A12" s="29" t="s">
        <v>81</v>
      </c>
      <c r="B12" s="10">
        <f t="shared" ref="B12:N12" si="0">B13+B14+B17+B15</f>
        <v>728933490</v>
      </c>
      <c r="C12" s="10">
        <f t="shared" si="0"/>
        <v>0</v>
      </c>
      <c r="D12" s="10">
        <f t="shared" si="0"/>
        <v>42166398.729999997</v>
      </c>
      <c r="E12" s="10">
        <f t="shared" si="0"/>
        <v>0</v>
      </c>
      <c r="F12" s="10">
        <f t="shared" si="0"/>
        <v>0</v>
      </c>
      <c r="G12" s="10">
        <f t="shared" si="0"/>
        <v>0</v>
      </c>
      <c r="H12" s="10">
        <f t="shared" si="0"/>
        <v>0</v>
      </c>
      <c r="I12" s="10">
        <f t="shared" si="0"/>
        <v>0</v>
      </c>
      <c r="J12" s="10">
        <f t="shared" si="0"/>
        <v>0</v>
      </c>
      <c r="K12" s="10">
        <f t="shared" si="0"/>
        <v>0</v>
      </c>
      <c r="L12" s="10">
        <f t="shared" si="0"/>
        <v>0</v>
      </c>
      <c r="M12" s="10">
        <f t="shared" si="0"/>
        <v>0</v>
      </c>
      <c r="N12" s="10">
        <f t="shared" si="0"/>
        <v>0</v>
      </c>
      <c r="O12" s="10">
        <f>O13+O14+O15+O16+O17</f>
        <v>0</v>
      </c>
      <c r="P12" s="10">
        <f t="shared" ref="P12:P37" si="1">D12+E12+F12+G12+H12+I12+J12+K12+L12+M12+N12+O12</f>
        <v>42166398.729999997</v>
      </c>
    </row>
    <row r="13" spans="1:17" x14ac:dyDescent="0.25">
      <c r="A13" s="22" t="s">
        <v>80</v>
      </c>
      <c r="B13" s="14">
        <v>582024694</v>
      </c>
      <c r="C13" s="14"/>
      <c r="D13" s="14">
        <f>'[1]Reporte SIGEF ENERO 22'!$C$9</f>
        <v>36647731.009999998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23"/>
      <c r="P13" s="14">
        <f t="shared" si="1"/>
        <v>36647731.009999998</v>
      </c>
    </row>
    <row r="14" spans="1:17" x14ac:dyDescent="0.25">
      <c r="A14" s="22" t="s">
        <v>79</v>
      </c>
      <c r="B14" s="14">
        <v>69874474</v>
      </c>
      <c r="C14" s="14"/>
      <c r="D14" s="14">
        <f>'[1]Reporte SIGEF ENERO 22'!$C$10</f>
        <v>30000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23"/>
      <c r="P14" s="14">
        <f t="shared" si="1"/>
        <v>30000</v>
      </c>
    </row>
    <row r="15" spans="1:17" x14ac:dyDescent="0.25">
      <c r="A15" s="28" t="s">
        <v>78</v>
      </c>
      <c r="B15" s="14">
        <v>0</v>
      </c>
      <c r="C15" s="14"/>
      <c r="D15" s="14">
        <v>0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>
        <f t="shared" si="1"/>
        <v>0</v>
      </c>
      <c r="Q15" s="25"/>
    </row>
    <row r="16" spans="1:17" x14ac:dyDescent="0.25">
      <c r="A16" s="28" t="s">
        <v>77</v>
      </c>
      <c r="B16" s="14">
        <v>0</v>
      </c>
      <c r="C16" s="14"/>
      <c r="D16" s="14">
        <v>0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>
        <f t="shared" si="1"/>
        <v>0</v>
      </c>
    </row>
    <row r="17" spans="1:16" x14ac:dyDescent="0.25">
      <c r="A17" s="28" t="s">
        <v>76</v>
      </c>
      <c r="B17" s="14">
        <v>77034322</v>
      </c>
      <c r="C17" s="14"/>
      <c r="D17" s="14">
        <f>'[1]Reporte SIGEF ENERO 22'!$C$11</f>
        <v>5488667.7199999997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3"/>
      <c r="P17" s="14">
        <f t="shared" si="1"/>
        <v>5488667.7199999997</v>
      </c>
    </row>
    <row r="18" spans="1:16" x14ac:dyDescent="0.25">
      <c r="A18" s="29" t="s">
        <v>75</v>
      </c>
      <c r="B18" s="10">
        <f t="shared" ref="B18:N18" si="2">B19+B20+B21+B22+B23+B24+B25+B26+B27</f>
        <v>337120471</v>
      </c>
      <c r="C18" s="10">
        <f t="shared" si="2"/>
        <v>0</v>
      </c>
      <c r="D18" s="10">
        <f t="shared" si="2"/>
        <v>8427054.8399999999</v>
      </c>
      <c r="E18" s="10">
        <f t="shared" si="2"/>
        <v>0</v>
      </c>
      <c r="F18" s="10">
        <f t="shared" si="2"/>
        <v>0</v>
      </c>
      <c r="G18" s="10">
        <f t="shared" si="2"/>
        <v>0</v>
      </c>
      <c r="H18" s="10">
        <f t="shared" si="2"/>
        <v>0</v>
      </c>
      <c r="I18" s="10">
        <f t="shared" si="2"/>
        <v>0</v>
      </c>
      <c r="J18" s="10">
        <f t="shared" si="2"/>
        <v>0</v>
      </c>
      <c r="K18" s="10">
        <f t="shared" si="2"/>
        <v>0</v>
      </c>
      <c r="L18" s="10">
        <f t="shared" si="2"/>
        <v>0</v>
      </c>
      <c r="M18" s="10">
        <f t="shared" si="2"/>
        <v>0</v>
      </c>
      <c r="N18" s="10">
        <f t="shared" si="2"/>
        <v>0</v>
      </c>
      <c r="O18" s="10">
        <f>O19+O20+O21+O23+O22+O24+O25+O26+O27</f>
        <v>0</v>
      </c>
      <c r="P18" s="10">
        <f t="shared" si="1"/>
        <v>8427054.8399999999</v>
      </c>
    </row>
    <row r="19" spans="1:16" x14ac:dyDescent="0.25">
      <c r="A19" s="22" t="s">
        <v>74</v>
      </c>
      <c r="B19" s="14">
        <v>114956500</v>
      </c>
      <c r="C19" s="14"/>
      <c r="D19" s="14">
        <f>'[1]Reporte SIGEF ENERO 22'!$C$13</f>
        <v>8427054.8399999999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23"/>
      <c r="P19" s="14">
        <f t="shared" si="1"/>
        <v>8427054.8399999999</v>
      </c>
    </row>
    <row r="20" spans="1:16" ht="16.5" x14ac:dyDescent="0.25">
      <c r="A20" s="28" t="s">
        <v>73</v>
      </c>
      <c r="B20" s="14">
        <v>12255000</v>
      </c>
      <c r="C20" s="14"/>
      <c r="D20" s="14">
        <v>0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23"/>
      <c r="P20" s="14">
        <f t="shared" si="1"/>
        <v>0</v>
      </c>
    </row>
    <row r="21" spans="1:16" x14ac:dyDescent="0.25">
      <c r="A21" s="22" t="s">
        <v>72</v>
      </c>
      <c r="B21" s="14">
        <v>2000000</v>
      </c>
      <c r="C21" s="14"/>
      <c r="D21" s="14">
        <v>0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23"/>
      <c r="P21" s="14">
        <f t="shared" si="1"/>
        <v>0</v>
      </c>
    </row>
    <row r="22" spans="1:16" x14ac:dyDescent="0.25">
      <c r="A22" s="22" t="s">
        <v>71</v>
      </c>
      <c r="B22" s="14">
        <v>5000000</v>
      </c>
      <c r="C22" s="14"/>
      <c r="D22" s="14">
        <v>0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>
        <f t="shared" si="1"/>
        <v>0</v>
      </c>
    </row>
    <row r="23" spans="1:16" x14ac:dyDescent="0.25">
      <c r="A23" s="22" t="s">
        <v>70</v>
      </c>
      <c r="B23" s="14">
        <v>33033996</v>
      </c>
      <c r="C23" s="14"/>
      <c r="D23" s="14">
        <v>0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23"/>
      <c r="P23" s="14">
        <f t="shared" si="1"/>
        <v>0</v>
      </c>
    </row>
    <row r="24" spans="1:16" x14ac:dyDescent="0.25">
      <c r="A24" s="22" t="s">
        <v>69</v>
      </c>
      <c r="B24" s="14">
        <v>12390000</v>
      </c>
      <c r="C24" s="14"/>
      <c r="D24" s="14">
        <v>0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23"/>
      <c r="P24" s="14">
        <f t="shared" si="1"/>
        <v>0</v>
      </c>
    </row>
    <row r="25" spans="1:16" ht="38.25" customHeight="1" x14ac:dyDescent="0.25">
      <c r="A25" s="28" t="s">
        <v>68</v>
      </c>
      <c r="B25" s="14">
        <v>80284975</v>
      </c>
      <c r="C25" s="14"/>
      <c r="D25" s="14">
        <v>0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23"/>
      <c r="P25" s="14">
        <f t="shared" si="1"/>
        <v>0</v>
      </c>
    </row>
    <row r="26" spans="1:16" ht="16.5" x14ac:dyDescent="0.25">
      <c r="A26" s="28" t="s">
        <v>67</v>
      </c>
      <c r="B26" s="14">
        <v>38200000</v>
      </c>
      <c r="C26" s="14"/>
      <c r="D26" s="14">
        <v>0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23"/>
      <c r="P26" s="14">
        <f t="shared" si="1"/>
        <v>0</v>
      </c>
    </row>
    <row r="27" spans="1:16" x14ac:dyDescent="0.25">
      <c r="A27" s="28" t="s">
        <v>66</v>
      </c>
      <c r="B27" s="14">
        <v>39000000</v>
      </c>
      <c r="C27" s="14"/>
      <c r="D27" s="14">
        <v>0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23"/>
      <c r="P27" s="14">
        <f t="shared" si="1"/>
        <v>0</v>
      </c>
    </row>
    <row r="28" spans="1:16" x14ac:dyDescent="0.25">
      <c r="A28" s="29" t="s">
        <v>65</v>
      </c>
      <c r="B28" s="10">
        <f t="shared" ref="B28:N28" si="3">B37+B35+B34+B33+B32+B31+B30+B29</f>
        <v>77278821</v>
      </c>
      <c r="C28" s="10">
        <f t="shared" si="3"/>
        <v>0</v>
      </c>
      <c r="D28" s="10">
        <f t="shared" si="3"/>
        <v>0</v>
      </c>
      <c r="E28" s="10">
        <f t="shared" si="3"/>
        <v>0</v>
      </c>
      <c r="F28" s="10">
        <f t="shared" si="3"/>
        <v>0</v>
      </c>
      <c r="G28" s="10">
        <f t="shared" si="3"/>
        <v>0</v>
      </c>
      <c r="H28" s="10">
        <f t="shared" si="3"/>
        <v>0</v>
      </c>
      <c r="I28" s="10">
        <f t="shared" si="3"/>
        <v>0</v>
      </c>
      <c r="J28" s="10">
        <f t="shared" si="3"/>
        <v>0</v>
      </c>
      <c r="K28" s="10">
        <f t="shared" si="3"/>
        <v>0</v>
      </c>
      <c r="L28" s="10">
        <f t="shared" si="3"/>
        <v>0</v>
      </c>
      <c r="M28" s="10">
        <f t="shared" si="3"/>
        <v>0</v>
      </c>
      <c r="N28" s="10">
        <f t="shared" si="3"/>
        <v>0</v>
      </c>
      <c r="O28" s="24">
        <f>O29+O30+O31+O32+O33+O34+O35+O36+O37</f>
        <v>0</v>
      </c>
      <c r="P28" s="10">
        <f t="shared" si="1"/>
        <v>0</v>
      </c>
    </row>
    <row r="29" spans="1:16" x14ac:dyDescent="0.25">
      <c r="A29" s="28" t="s">
        <v>64</v>
      </c>
      <c r="B29" s="14">
        <v>3710000</v>
      </c>
      <c r="C29" s="14"/>
      <c r="D29" s="14">
        <v>0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3"/>
      <c r="P29" s="14">
        <f t="shared" si="1"/>
        <v>0</v>
      </c>
    </row>
    <row r="30" spans="1:16" x14ac:dyDescent="0.25">
      <c r="A30" s="22" t="s">
        <v>63</v>
      </c>
      <c r="B30" s="14">
        <v>6425000</v>
      </c>
      <c r="C30" s="14"/>
      <c r="D30" s="14">
        <v>0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"/>
      <c r="P30" s="14">
        <f t="shared" si="1"/>
        <v>0</v>
      </c>
    </row>
    <row r="31" spans="1:16" x14ac:dyDescent="0.25">
      <c r="A31" s="28" t="s">
        <v>62</v>
      </c>
      <c r="B31" s="14">
        <v>5575000</v>
      </c>
      <c r="C31" s="14"/>
      <c r="D31" s="14">
        <v>0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3"/>
      <c r="P31" s="14">
        <f t="shared" si="1"/>
        <v>0</v>
      </c>
    </row>
    <row r="32" spans="1:16" x14ac:dyDescent="0.25">
      <c r="A32" s="22" t="s">
        <v>61</v>
      </c>
      <c r="B32" s="14">
        <v>0</v>
      </c>
      <c r="C32" s="14"/>
      <c r="D32" s="14">
        <v>0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>
        <f t="shared" si="1"/>
        <v>0</v>
      </c>
    </row>
    <row r="33" spans="1:16" x14ac:dyDescent="0.25">
      <c r="A33" s="28" t="s">
        <v>60</v>
      </c>
      <c r="B33" s="14">
        <v>1105000</v>
      </c>
      <c r="C33" s="14"/>
      <c r="D33" s="14">
        <v>0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3"/>
      <c r="P33" s="14">
        <f t="shared" si="1"/>
        <v>0</v>
      </c>
    </row>
    <row r="34" spans="1:16" ht="16.5" x14ac:dyDescent="0.25">
      <c r="A34" s="28" t="s">
        <v>59</v>
      </c>
      <c r="B34" s="14">
        <v>5475121</v>
      </c>
      <c r="C34" s="14"/>
      <c r="D34" s="14">
        <v>0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3"/>
      <c r="P34" s="14">
        <f t="shared" si="1"/>
        <v>0</v>
      </c>
    </row>
    <row r="35" spans="1:16" ht="16.5" x14ac:dyDescent="0.25">
      <c r="A35" s="28" t="s">
        <v>58</v>
      </c>
      <c r="B35" s="14">
        <v>29331700</v>
      </c>
      <c r="C35" s="14"/>
      <c r="D35" s="14">
        <v>0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3"/>
      <c r="P35" s="14">
        <f t="shared" si="1"/>
        <v>0</v>
      </c>
    </row>
    <row r="36" spans="1:16" ht="16.5" x14ac:dyDescent="0.25">
      <c r="A36" s="28" t="s">
        <v>57</v>
      </c>
      <c r="B36" s="14">
        <v>0</v>
      </c>
      <c r="C36" s="14"/>
      <c r="D36" s="14">
        <v>0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>
        <f t="shared" si="1"/>
        <v>0</v>
      </c>
    </row>
    <row r="37" spans="1:16" x14ac:dyDescent="0.25">
      <c r="A37" s="22" t="s">
        <v>56</v>
      </c>
      <c r="B37" s="14">
        <v>25657000</v>
      </c>
      <c r="C37" s="14"/>
      <c r="D37" s="14">
        <v>0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3"/>
      <c r="P37" s="14">
        <f t="shared" si="1"/>
        <v>0</v>
      </c>
    </row>
    <row r="38" spans="1:16" x14ac:dyDescent="0.25">
      <c r="A38" s="29" t="s">
        <v>55</v>
      </c>
      <c r="B38" s="10">
        <f t="shared" ref="B38:P38" si="4">B39+B40+B42+B44+B45+B46+B41+B43</f>
        <v>906285648</v>
      </c>
      <c r="C38" s="10">
        <f t="shared" si="4"/>
        <v>0</v>
      </c>
      <c r="D38" s="10">
        <f t="shared" si="4"/>
        <v>48753923.450000003</v>
      </c>
      <c r="E38" s="10">
        <f t="shared" si="4"/>
        <v>0</v>
      </c>
      <c r="F38" s="10">
        <f t="shared" si="4"/>
        <v>0</v>
      </c>
      <c r="G38" s="10">
        <f t="shared" si="4"/>
        <v>0</v>
      </c>
      <c r="H38" s="10">
        <f t="shared" si="4"/>
        <v>0</v>
      </c>
      <c r="I38" s="10">
        <f t="shared" si="4"/>
        <v>0</v>
      </c>
      <c r="J38" s="10">
        <f t="shared" si="4"/>
        <v>0</v>
      </c>
      <c r="K38" s="10">
        <f t="shared" si="4"/>
        <v>0</v>
      </c>
      <c r="L38" s="10">
        <f t="shared" si="4"/>
        <v>0</v>
      </c>
      <c r="M38" s="10">
        <f t="shared" si="4"/>
        <v>0</v>
      </c>
      <c r="N38" s="10">
        <f t="shared" si="4"/>
        <v>0</v>
      </c>
      <c r="O38" s="10">
        <f t="shared" si="4"/>
        <v>0</v>
      </c>
      <c r="P38" s="10">
        <f t="shared" si="4"/>
        <v>48753923.450000003</v>
      </c>
    </row>
    <row r="39" spans="1:16" ht="16.5" x14ac:dyDescent="0.25">
      <c r="A39" s="28" t="s">
        <v>54</v>
      </c>
      <c r="B39" s="14">
        <v>80051097</v>
      </c>
      <c r="C39" s="14"/>
      <c r="D39" s="14">
        <f>'[1]Reporte SIGEF ENERO 22'!$C$31</f>
        <v>100000</v>
      </c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23"/>
      <c r="P39" s="14">
        <f t="shared" ref="P39:P75" si="5">D39+E39+F39+G39+H39+I39+J39+K39+L39+M39+N39+O39</f>
        <v>100000</v>
      </c>
    </row>
    <row r="40" spans="1:16" ht="16.5" x14ac:dyDescent="0.25">
      <c r="A40" s="28" t="s">
        <v>53</v>
      </c>
      <c r="B40" s="14">
        <v>409808934</v>
      </c>
      <c r="C40" s="14"/>
      <c r="D40" s="14">
        <f>'[1]Reporte SIGEF ENERO 22'!$C$32</f>
        <v>20650189.25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23"/>
      <c r="P40" s="14">
        <f t="shared" si="5"/>
        <v>20650189.25</v>
      </c>
    </row>
    <row r="41" spans="1:16" ht="16.5" x14ac:dyDescent="0.25">
      <c r="A41" s="28" t="s">
        <v>52</v>
      </c>
      <c r="B41" s="14">
        <v>0</v>
      </c>
      <c r="C41" s="14"/>
      <c r="D41" s="14">
        <v>0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>
        <f t="shared" si="5"/>
        <v>0</v>
      </c>
    </row>
    <row r="42" spans="1:16" ht="16.5" x14ac:dyDescent="0.25">
      <c r="A42" s="28" t="s">
        <v>51</v>
      </c>
      <c r="B42" s="14">
        <v>109657636</v>
      </c>
      <c r="C42" s="14"/>
      <c r="D42" s="14">
        <f>'[1]Reporte SIGEF ENERO 22'!$C$33</f>
        <v>8538769.5399999991</v>
      </c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23"/>
      <c r="P42" s="14">
        <f t="shared" si="5"/>
        <v>8538769.5399999991</v>
      </c>
    </row>
    <row r="43" spans="1:16" ht="16.5" x14ac:dyDescent="0.25">
      <c r="A43" s="28" t="s">
        <v>50</v>
      </c>
      <c r="B43" s="14">
        <v>0</v>
      </c>
      <c r="C43" s="14"/>
      <c r="D43" s="14">
        <v>0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>
        <f t="shared" si="5"/>
        <v>0</v>
      </c>
    </row>
    <row r="44" spans="1:16" x14ac:dyDescent="0.25">
      <c r="A44" s="22" t="s">
        <v>49</v>
      </c>
      <c r="B44" s="14">
        <v>0</v>
      </c>
      <c r="C44" s="14"/>
      <c r="D44" s="14">
        <v>0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>
        <f t="shared" si="5"/>
        <v>0</v>
      </c>
    </row>
    <row r="45" spans="1:16" ht="16.5" x14ac:dyDescent="0.25">
      <c r="A45" s="28" t="s">
        <v>48</v>
      </c>
      <c r="B45" s="14">
        <v>11556832</v>
      </c>
      <c r="C45" s="14"/>
      <c r="D45" s="14">
        <v>0</v>
      </c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23"/>
      <c r="P45" s="14">
        <f t="shared" si="5"/>
        <v>0</v>
      </c>
    </row>
    <row r="46" spans="1:16" ht="16.5" x14ac:dyDescent="0.25">
      <c r="A46" s="28" t="s">
        <v>47</v>
      </c>
      <c r="B46" s="14">
        <v>295211149</v>
      </c>
      <c r="C46" s="14"/>
      <c r="D46" s="14">
        <f>'[1]Reporte SIGEF ENERO 22'!$C$35</f>
        <v>19464964.66</v>
      </c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23"/>
      <c r="P46" s="14">
        <f t="shared" si="5"/>
        <v>19464964.66</v>
      </c>
    </row>
    <row r="47" spans="1:16" s="5" customFormat="1" x14ac:dyDescent="0.25">
      <c r="A47" s="29" t="s">
        <v>46</v>
      </c>
      <c r="B47" s="10">
        <f t="shared" ref="B47:M47" si="6">B49</f>
        <v>45000000</v>
      </c>
      <c r="C47" s="10">
        <f t="shared" si="6"/>
        <v>0</v>
      </c>
      <c r="D47" s="10">
        <f t="shared" si="6"/>
        <v>0</v>
      </c>
      <c r="E47" s="10">
        <f t="shared" si="6"/>
        <v>0</v>
      </c>
      <c r="F47" s="10">
        <f t="shared" si="6"/>
        <v>0</v>
      </c>
      <c r="G47" s="10">
        <f t="shared" si="6"/>
        <v>0</v>
      </c>
      <c r="H47" s="10">
        <f t="shared" si="6"/>
        <v>0</v>
      </c>
      <c r="I47" s="10">
        <f t="shared" si="6"/>
        <v>0</v>
      </c>
      <c r="J47" s="10">
        <f t="shared" si="6"/>
        <v>0</v>
      </c>
      <c r="K47" s="10">
        <f t="shared" si="6"/>
        <v>0</v>
      </c>
      <c r="L47" s="10">
        <f t="shared" si="6"/>
        <v>0</v>
      </c>
      <c r="M47" s="10">
        <f t="shared" si="6"/>
        <v>0</v>
      </c>
      <c r="N47" s="10">
        <v>0</v>
      </c>
      <c r="O47" s="14">
        <v>0</v>
      </c>
      <c r="P47" s="10">
        <f t="shared" si="5"/>
        <v>0</v>
      </c>
    </row>
    <row r="48" spans="1:16" ht="16.5" x14ac:dyDescent="0.25">
      <c r="A48" s="28" t="s">
        <v>45</v>
      </c>
      <c r="B48" s="10">
        <v>0</v>
      </c>
      <c r="C48" s="10"/>
      <c r="D48" s="10">
        <v>0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>
        <f t="shared" si="5"/>
        <v>0</v>
      </c>
    </row>
    <row r="49" spans="1:16" ht="16.5" x14ac:dyDescent="0.25">
      <c r="A49" s="28" t="s">
        <v>44</v>
      </c>
      <c r="B49" s="14">
        <v>45000000</v>
      </c>
      <c r="C49" s="14"/>
      <c r="D49" s="14">
        <v>0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0"/>
      <c r="P49" s="14">
        <f t="shared" si="5"/>
        <v>0</v>
      </c>
    </row>
    <row r="50" spans="1:16" ht="16.5" x14ac:dyDescent="0.25">
      <c r="A50" s="28" t="s">
        <v>43</v>
      </c>
      <c r="B50" s="14">
        <v>0</v>
      </c>
      <c r="C50" s="14"/>
      <c r="D50" s="14">
        <v>0</v>
      </c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0"/>
      <c r="P50" s="14">
        <f t="shared" si="5"/>
        <v>0</v>
      </c>
    </row>
    <row r="51" spans="1:16" ht="16.5" x14ac:dyDescent="0.25">
      <c r="A51" s="28" t="s">
        <v>42</v>
      </c>
      <c r="B51" s="14">
        <v>0</v>
      </c>
      <c r="C51" s="14"/>
      <c r="D51" s="14">
        <v>0</v>
      </c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0"/>
      <c r="P51" s="14">
        <f t="shared" si="5"/>
        <v>0</v>
      </c>
    </row>
    <row r="52" spans="1:16" ht="16.5" x14ac:dyDescent="0.25">
      <c r="A52" s="28" t="s">
        <v>41</v>
      </c>
      <c r="B52" s="14">
        <v>0</v>
      </c>
      <c r="C52" s="14"/>
      <c r="D52" s="14">
        <v>0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0"/>
      <c r="P52" s="14">
        <f t="shared" si="5"/>
        <v>0</v>
      </c>
    </row>
    <row r="53" spans="1:16" ht="16.5" x14ac:dyDescent="0.25">
      <c r="A53" s="28" t="s">
        <v>40</v>
      </c>
      <c r="B53" s="14">
        <v>0</v>
      </c>
      <c r="C53" s="14"/>
      <c r="D53" s="14">
        <v>0</v>
      </c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0"/>
      <c r="P53" s="14">
        <f t="shared" si="5"/>
        <v>0</v>
      </c>
    </row>
    <row r="54" spans="1:16" ht="16.5" x14ac:dyDescent="0.25">
      <c r="A54" s="29" t="s">
        <v>39</v>
      </c>
      <c r="B54" s="10">
        <f>B55+B56+B58+B59+B60+B62+B57+B63</f>
        <v>21157058</v>
      </c>
      <c r="C54" s="10">
        <f>C55+C56+C58+C59+C60+C62+C57+C63</f>
        <v>0</v>
      </c>
      <c r="D54" s="10">
        <f>D55+D56+D58+D59+D60+D62+D57</f>
        <v>0</v>
      </c>
      <c r="E54" s="10">
        <f>E55+E56+E58+E59+E60+E62+E57</f>
        <v>0</v>
      </c>
      <c r="F54" s="10">
        <f t="shared" ref="F54:N54" si="7">F55+F56+F58+F59+F60+F62+F57+F63</f>
        <v>0</v>
      </c>
      <c r="G54" s="10">
        <f t="shared" si="7"/>
        <v>0</v>
      </c>
      <c r="H54" s="10">
        <f t="shared" si="7"/>
        <v>0</v>
      </c>
      <c r="I54" s="10">
        <f t="shared" si="7"/>
        <v>0</v>
      </c>
      <c r="J54" s="10">
        <f t="shared" si="7"/>
        <v>0</v>
      </c>
      <c r="K54" s="10">
        <f t="shared" si="7"/>
        <v>0</v>
      </c>
      <c r="L54" s="10">
        <f t="shared" si="7"/>
        <v>0</v>
      </c>
      <c r="M54" s="10">
        <f t="shared" si="7"/>
        <v>0</v>
      </c>
      <c r="N54" s="10">
        <f t="shared" si="7"/>
        <v>0</v>
      </c>
      <c r="O54" s="10">
        <f>O55+O56+O57+O58+O59+O60+O61+O62+O63</f>
        <v>0</v>
      </c>
      <c r="P54" s="10">
        <f t="shared" si="5"/>
        <v>0</v>
      </c>
    </row>
    <row r="55" spans="1:16" x14ac:dyDescent="0.25">
      <c r="A55" s="22" t="s">
        <v>38</v>
      </c>
      <c r="B55" s="14">
        <v>8500000</v>
      </c>
      <c r="C55" s="14"/>
      <c r="D55" s="14">
        <v>0</v>
      </c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23"/>
      <c r="P55" s="14">
        <f t="shared" si="5"/>
        <v>0</v>
      </c>
    </row>
    <row r="56" spans="1:16" ht="16.5" x14ac:dyDescent="0.25">
      <c r="A56" s="28" t="s">
        <v>37</v>
      </c>
      <c r="B56" s="14">
        <v>5246550</v>
      </c>
      <c r="C56" s="14"/>
      <c r="D56" s="14">
        <v>0</v>
      </c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23"/>
      <c r="P56" s="14">
        <f t="shared" si="5"/>
        <v>0</v>
      </c>
    </row>
    <row r="57" spans="1:16" ht="16.5" x14ac:dyDescent="0.25">
      <c r="A57" s="28" t="s">
        <v>36</v>
      </c>
      <c r="B57" s="14">
        <v>0</v>
      </c>
      <c r="C57" s="14"/>
      <c r="D57" s="14">
        <v>0</v>
      </c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>
        <f t="shared" si="5"/>
        <v>0</v>
      </c>
    </row>
    <row r="58" spans="1:16" ht="16.5" x14ac:dyDescent="0.25">
      <c r="A58" s="28" t="s">
        <v>35</v>
      </c>
      <c r="B58" s="14">
        <v>0</v>
      </c>
      <c r="C58" s="14"/>
      <c r="D58" s="14">
        <v>0</v>
      </c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>
        <f t="shared" si="5"/>
        <v>0</v>
      </c>
    </row>
    <row r="59" spans="1:16" ht="16.5" x14ac:dyDescent="0.25">
      <c r="A59" s="28" t="s">
        <v>34</v>
      </c>
      <c r="B59" s="14">
        <v>7410508</v>
      </c>
      <c r="C59" s="14"/>
      <c r="D59" s="14">
        <v>0</v>
      </c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23"/>
      <c r="P59" s="14">
        <f t="shared" si="5"/>
        <v>0</v>
      </c>
    </row>
    <row r="60" spans="1:16" x14ac:dyDescent="0.25">
      <c r="A60" s="28" t="s">
        <v>33</v>
      </c>
      <c r="B60" s="14">
        <v>0</v>
      </c>
      <c r="C60" s="14"/>
      <c r="D60" s="14">
        <v>0</v>
      </c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>
        <f t="shared" si="5"/>
        <v>0</v>
      </c>
    </row>
    <row r="61" spans="1:16" x14ac:dyDescent="0.25">
      <c r="A61" s="22" t="s">
        <v>32</v>
      </c>
      <c r="B61" s="14">
        <v>0</v>
      </c>
      <c r="C61" s="14"/>
      <c r="D61" s="14">
        <v>0</v>
      </c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>
        <f t="shared" si="5"/>
        <v>0</v>
      </c>
    </row>
    <row r="62" spans="1:16" x14ac:dyDescent="0.25">
      <c r="A62" s="22" t="s">
        <v>31</v>
      </c>
      <c r="B62" s="14">
        <v>0</v>
      </c>
      <c r="C62" s="14"/>
      <c r="D62" s="14">
        <v>0</v>
      </c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23"/>
      <c r="P62" s="14">
        <f t="shared" si="5"/>
        <v>0</v>
      </c>
    </row>
    <row r="63" spans="1:16" ht="16.5" x14ac:dyDescent="0.25">
      <c r="A63" s="28" t="s">
        <v>30</v>
      </c>
      <c r="B63" s="14">
        <v>0</v>
      </c>
      <c r="C63" s="14"/>
      <c r="D63" s="14">
        <v>0</v>
      </c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23"/>
      <c r="P63" s="14">
        <f t="shared" si="5"/>
        <v>0</v>
      </c>
    </row>
    <row r="64" spans="1:16" x14ac:dyDescent="0.25">
      <c r="A64" s="17" t="s">
        <v>29</v>
      </c>
      <c r="B64" s="10">
        <f>B65+B66</f>
        <v>0</v>
      </c>
      <c r="C64" s="10">
        <f>C65+C66</f>
        <v>0</v>
      </c>
      <c r="D64" s="10">
        <f t="shared" ref="D64:M64" si="8">D65</f>
        <v>0</v>
      </c>
      <c r="E64" s="10">
        <f t="shared" si="8"/>
        <v>0</v>
      </c>
      <c r="F64" s="10">
        <f t="shared" si="8"/>
        <v>0</v>
      </c>
      <c r="G64" s="10">
        <f t="shared" si="8"/>
        <v>0</v>
      </c>
      <c r="H64" s="10">
        <f t="shared" si="8"/>
        <v>0</v>
      </c>
      <c r="I64" s="10">
        <f t="shared" si="8"/>
        <v>0</v>
      </c>
      <c r="J64" s="10">
        <f t="shared" si="8"/>
        <v>0</v>
      </c>
      <c r="K64" s="10">
        <f t="shared" si="8"/>
        <v>0</v>
      </c>
      <c r="L64" s="10">
        <f t="shared" si="8"/>
        <v>0</v>
      </c>
      <c r="M64" s="10">
        <f t="shared" si="8"/>
        <v>0</v>
      </c>
      <c r="N64" s="10">
        <v>0</v>
      </c>
      <c r="O64" s="24">
        <f>O65+O66+O67</f>
        <v>0</v>
      </c>
      <c r="P64" s="10">
        <f t="shared" si="5"/>
        <v>0</v>
      </c>
    </row>
    <row r="65" spans="1:16" x14ac:dyDescent="0.25">
      <c r="A65" s="22" t="s">
        <v>28</v>
      </c>
      <c r="B65" s="14">
        <v>0</v>
      </c>
      <c r="C65" s="14"/>
      <c r="D65" s="14">
        <v>0</v>
      </c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23"/>
      <c r="P65" s="14">
        <f t="shared" si="5"/>
        <v>0</v>
      </c>
    </row>
    <row r="66" spans="1:16" x14ac:dyDescent="0.25">
      <c r="A66" s="22" t="s">
        <v>27</v>
      </c>
      <c r="B66" s="14">
        <v>0</v>
      </c>
      <c r="C66" s="14"/>
      <c r="D66" s="14">
        <v>0</v>
      </c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>
        <f t="shared" si="5"/>
        <v>0</v>
      </c>
    </row>
    <row r="67" spans="1:16" ht="16.5" x14ac:dyDescent="0.25">
      <c r="A67" s="28" t="s">
        <v>26</v>
      </c>
      <c r="B67" s="14">
        <v>0</v>
      </c>
      <c r="C67" s="14"/>
      <c r="D67" s="14">
        <v>0</v>
      </c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>
        <f t="shared" si="5"/>
        <v>0</v>
      </c>
    </row>
    <row r="68" spans="1:16" ht="24.75" x14ac:dyDescent="0.25">
      <c r="A68" s="28" t="s">
        <v>25</v>
      </c>
      <c r="B68" s="14">
        <v>0</v>
      </c>
      <c r="C68" s="14"/>
      <c r="D68" s="14">
        <v>0</v>
      </c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>
        <f t="shared" si="5"/>
        <v>0</v>
      </c>
    </row>
    <row r="69" spans="1:16" ht="16.5" x14ac:dyDescent="0.25">
      <c r="A69" s="29" t="s">
        <v>24</v>
      </c>
      <c r="B69" s="10">
        <v>0</v>
      </c>
      <c r="C69" s="10"/>
      <c r="D69" s="10">
        <v>0</v>
      </c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4"/>
      <c r="P69" s="10">
        <f t="shared" si="5"/>
        <v>0</v>
      </c>
    </row>
    <row r="70" spans="1:16" x14ac:dyDescent="0.25">
      <c r="A70" s="22" t="s">
        <v>23</v>
      </c>
      <c r="B70" s="14">
        <v>0</v>
      </c>
      <c r="C70" s="14"/>
      <c r="D70" s="14">
        <v>0</v>
      </c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>
        <f t="shared" si="5"/>
        <v>0</v>
      </c>
    </row>
    <row r="71" spans="1:16" ht="16.5" x14ac:dyDescent="0.25">
      <c r="A71" s="28" t="s">
        <v>22</v>
      </c>
      <c r="B71" s="14">
        <v>0</v>
      </c>
      <c r="C71" s="14"/>
      <c r="D71" s="14">
        <v>0</v>
      </c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>
        <f t="shared" si="5"/>
        <v>0</v>
      </c>
    </row>
    <row r="72" spans="1:16" x14ac:dyDescent="0.25">
      <c r="A72" s="17" t="s">
        <v>21</v>
      </c>
      <c r="B72" s="10">
        <v>0</v>
      </c>
      <c r="C72" s="10"/>
      <c r="D72" s="10">
        <v>0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4"/>
      <c r="P72" s="10">
        <f t="shared" si="5"/>
        <v>0</v>
      </c>
    </row>
    <row r="73" spans="1:16" x14ac:dyDescent="0.25">
      <c r="A73" s="28" t="s">
        <v>20</v>
      </c>
      <c r="B73" s="14">
        <v>0</v>
      </c>
      <c r="C73" s="14"/>
      <c r="D73" s="14">
        <v>0</v>
      </c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>
        <f t="shared" si="5"/>
        <v>0</v>
      </c>
    </row>
    <row r="74" spans="1:16" x14ac:dyDescent="0.25">
      <c r="A74" s="28" t="s">
        <v>19</v>
      </c>
      <c r="B74" s="14">
        <v>0</v>
      </c>
      <c r="C74" s="14"/>
      <c r="D74" s="14">
        <v>0</v>
      </c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>
        <f t="shared" si="5"/>
        <v>0</v>
      </c>
    </row>
    <row r="75" spans="1:16" ht="16.5" x14ac:dyDescent="0.25">
      <c r="A75" s="28" t="s">
        <v>18</v>
      </c>
      <c r="B75" s="14">
        <v>0</v>
      </c>
      <c r="C75" s="14"/>
      <c r="D75" s="14">
        <v>0</v>
      </c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>
        <f t="shared" si="5"/>
        <v>0</v>
      </c>
    </row>
    <row r="76" spans="1:16" x14ac:dyDescent="0.25">
      <c r="A76" s="21" t="s">
        <v>17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spans="1:16" ht="16.5" x14ac:dyDescent="0.25">
      <c r="A77" s="29" t="s">
        <v>16</v>
      </c>
      <c r="B77" s="10">
        <v>0</v>
      </c>
      <c r="C77" s="10">
        <v>0</v>
      </c>
      <c r="D77" s="10">
        <v>0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>
        <v>0</v>
      </c>
    </row>
    <row r="78" spans="1:16" ht="16.5" x14ac:dyDescent="0.25">
      <c r="A78" s="28" t="s">
        <v>15</v>
      </c>
      <c r="B78" s="14">
        <v>0</v>
      </c>
      <c r="C78" s="14"/>
      <c r="D78" s="14">
        <v>0</v>
      </c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>
        <f>D78+E78+F78+G78+H78+I78+J78+K78+L78+M78+N78+O78</f>
        <v>0</v>
      </c>
    </row>
    <row r="79" spans="1:16" ht="16.5" x14ac:dyDescent="0.25">
      <c r="A79" s="28" t="s">
        <v>14</v>
      </c>
      <c r="B79" s="14">
        <v>0</v>
      </c>
      <c r="C79" s="14"/>
      <c r="D79" s="14">
        <v>0</v>
      </c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>
        <f>D79+E79+F79+G79+H79+I79+J79+K79+L79+M79+N79+O79</f>
        <v>0</v>
      </c>
    </row>
    <row r="80" spans="1:16" x14ac:dyDescent="0.25">
      <c r="A80" s="17" t="s">
        <v>13</v>
      </c>
      <c r="B80" s="10">
        <v>0</v>
      </c>
      <c r="C80" s="10"/>
      <c r="D80" s="10">
        <v>0</v>
      </c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>
        <f>D80+E80+F80+G80+H80+I80+J80+K80+L80+M80+N80+O80</f>
        <v>0</v>
      </c>
    </row>
    <row r="81" spans="1:16" x14ac:dyDescent="0.25">
      <c r="A81" s="28" t="s">
        <v>12</v>
      </c>
      <c r="B81" s="14">
        <v>0</v>
      </c>
      <c r="C81" s="14"/>
      <c r="D81" s="14">
        <v>0</v>
      </c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>
        <f>D81+E81+F81+G81+H81+I81+J81+K81+L81+M81+N81+O81</f>
        <v>0</v>
      </c>
    </row>
    <row r="82" spans="1:16" x14ac:dyDescent="0.25">
      <c r="A82" s="28" t="s">
        <v>11</v>
      </c>
      <c r="B82" s="14">
        <v>0</v>
      </c>
      <c r="C82" s="14"/>
      <c r="D82" s="14">
        <f>D83+D84</f>
        <v>0</v>
      </c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>
        <f>D82+E82+F82+G82+H82+I82+J82+K82+L82+M82+N82+O82</f>
        <v>0</v>
      </c>
    </row>
    <row r="83" spans="1:16" x14ac:dyDescent="0.25">
      <c r="A83" s="17" t="s">
        <v>10</v>
      </c>
      <c r="B83" s="10">
        <v>0</v>
      </c>
      <c r="C83" s="10"/>
      <c r="D83" s="10">
        <v>0</v>
      </c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>
        <v>0</v>
      </c>
    </row>
    <row r="84" spans="1:16" ht="16.5" x14ac:dyDescent="0.25">
      <c r="A84" s="28" t="s">
        <v>9</v>
      </c>
      <c r="B84" s="14">
        <v>0</v>
      </c>
      <c r="C84" s="14"/>
      <c r="D84" s="14">
        <v>0</v>
      </c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>
        <f>D84+E84+F84+G84+H84+I84+J84+K84+L84+M84+N84+O84</f>
        <v>0</v>
      </c>
    </row>
    <row r="85" spans="1:16" x14ac:dyDescent="0.25">
      <c r="A85" s="13" t="s">
        <v>8</v>
      </c>
      <c r="B85" s="11">
        <f t="shared" ref="B85:P85" si="9">B12+B18+B28+B38+B47+B54+B64</f>
        <v>2115775488</v>
      </c>
      <c r="C85" s="11">
        <f t="shared" si="9"/>
        <v>0</v>
      </c>
      <c r="D85" s="11">
        <f t="shared" si="9"/>
        <v>99347377.019999996</v>
      </c>
      <c r="E85" s="11">
        <f t="shared" si="9"/>
        <v>0</v>
      </c>
      <c r="F85" s="11">
        <f t="shared" si="9"/>
        <v>0</v>
      </c>
      <c r="G85" s="11">
        <f t="shared" si="9"/>
        <v>0</v>
      </c>
      <c r="H85" s="11">
        <f t="shared" si="9"/>
        <v>0</v>
      </c>
      <c r="I85" s="11">
        <f t="shared" si="9"/>
        <v>0</v>
      </c>
      <c r="J85" s="11">
        <f t="shared" si="9"/>
        <v>0</v>
      </c>
      <c r="K85" s="11">
        <f t="shared" si="9"/>
        <v>0</v>
      </c>
      <c r="L85" s="11">
        <f t="shared" si="9"/>
        <v>0</v>
      </c>
      <c r="M85" s="11">
        <f t="shared" si="9"/>
        <v>0</v>
      </c>
      <c r="N85" s="11">
        <f t="shared" si="9"/>
        <v>0</v>
      </c>
      <c r="O85" s="11">
        <f t="shared" si="9"/>
        <v>0</v>
      </c>
      <c r="P85" s="11">
        <f t="shared" si="9"/>
        <v>99347377.019999996</v>
      </c>
    </row>
    <row r="86" spans="1:16" x14ac:dyDescent="0.25">
      <c r="A86" s="3" t="s">
        <v>7</v>
      </c>
      <c r="B86" s="3"/>
      <c r="C86" s="3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3"/>
      <c r="O86" s="3"/>
      <c r="P86" s="3"/>
    </row>
    <row r="87" spans="1:16" ht="11.25" customHeight="1" x14ac:dyDescent="0.25">
      <c r="A87" s="30" t="s">
        <v>6</v>
      </c>
      <c r="B87" s="30"/>
      <c r="C87" s="30"/>
      <c r="D87" s="30"/>
      <c r="E87" s="30"/>
      <c r="F87" s="30"/>
      <c r="G87" s="30"/>
      <c r="H87" s="30"/>
      <c r="I87" s="30"/>
      <c r="J87" s="30"/>
      <c r="K87" s="3"/>
      <c r="L87" s="3"/>
      <c r="M87" s="3"/>
      <c r="N87" s="3"/>
      <c r="O87" s="3"/>
      <c r="P87" s="3"/>
    </row>
    <row r="88" spans="1:16" ht="14.25" customHeight="1" x14ac:dyDescent="0.25">
      <c r="A88" s="37" t="s">
        <v>5</v>
      </c>
      <c r="B88" s="37"/>
      <c r="C88" s="37"/>
      <c r="D88" s="37"/>
      <c r="E88" s="37"/>
      <c r="F88" s="37"/>
      <c r="G88" s="37"/>
      <c r="H88" s="37"/>
      <c r="I88" s="37"/>
      <c r="J88" s="37"/>
      <c r="K88" s="3"/>
      <c r="L88" s="3"/>
      <c r="M88" s="3"/>
      <c r="N88" s="3"/>
      <c r="O88" s="3"/>
      <c r="P88" s="3"/>
    </row>
    <row r="89" spans="1:16" ht="18" customHeight="1" x14ac:dyDescent="0.25">
      <c r="A89" s="30" t="s">
        <v>4</v>
      </c>
      <c r="B89" s="30"/>
      <c r="C89" s="30"/>
      <c r="D89" s="30"/>
      <c r="E89" s="30"/>
      <c r="F89" s="30"/>
      <c r="G89" s="30"/>
      <c r="H89" s="30"/>
      <c r="I89" s="30"/>
      <c r="J89" s="30"/>
      <c r="K89" s="3"/>
      <c r="L89" s="3"/>
      <c r="M89" s="3"/>
      <c r="N89" s="3"/>
      <c r="O89" s="3"/>
      <c r="P89" s="3"/>
    </row>
    <row r="90" spans="1:16" ht="18" customHeight="1" x14ac:dyDescent="0.2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3"/>
      <c r="L90" s="3"/>
      <c r="M90" s="3"/>
      <c r="N90" s="3"/>
      <c r="O90" s="3"/>
      <c r="P90" s="3"/>
    </row>
    <row r="91" spans="1:16" s="5" customFormat="1" x14ac:dyDescent="0.15">
      <c r="A91" s="7" t="s">
        <v>3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7" t="s">
        <v>2</v>
      </c>
      <c r="O91" s="6"/>
      <c r="P91" s="6"/>
    </row>
    <row r="92" spans="1:16" x14ac:dyDescent="0.25">
      <c r="A92" s="4" t="s">
        <v>1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4" t="s">
        <v>0</v>
      </c>
      <c r="O92" s="3"/>
      <c r="P92" s="3"/>
    </row>
    <row r="93" spans="1:16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</sheetData>
  <mergeCells count="13">
    <mergeCell ref="A89:J89"/>
    <mergeCell ref="A9:A10"/>
    <mergeCell ref="B9:B10"/>
    <mergeCell ref="C9:C10"/>
    <mergeCell ref="D9:P9"/>
    <mergeCell ref="A87:J87"/>
    <mergeCell ref="A88:J88"/>
    <mergeCell ref="A8:P8"/>
    <mergeCell ref="A3:P3"/>
    <mergeCell ref="A4:P4"/>
    <mergeCell ref="A5:P5"/>
    <mergeCell ref="A6:P6"/>
    <mergeCell ref="A7:P7"/>
  </mergeCells>
  <printOptions horizontalCentered="1" verticalCentered="1"/>
  <pageMargins left="0" right="0" top="0" bottom="0" header="0.3" footer="0.3"/>
  <pageSetup scale="68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5D3A7-399A-4DBB-AA6E-A9B4B440FDD8}">
  <sheetPr>
    <pageSetUpPr fitToPage="1"/>
  </sheetPr>
  <dimension ref="A3:Q102"/>
  <sheetViews>
    <sheetView showGridLines="0" topLeftCell="A7" zoomScale="130" zoomScaleNormal="130" workbookViewId="0">
      <selection activeCell="A8" sqref="A8:P8"/>
    </sheetView>
  </sheetViews>
  <sheetFormatPr baseColWidth="10" defaultColWidth="11.42578125" defaultRowHeight="15" x14ac:dyDescent="0.25"/>
  <cols>
    <col min="1" max="1" width="26.28515625" style="1" customWidth="1"/>
    <col min="2" max="2" width="11.28515625" style="1" customWidth="1"/>
    <col min="3" max="3" width="12.28515625" style="1" customWidth="1"/>
    <col min="4" max="16" width="10.140625" style="1" customWidth="1"/>
    <col min="17" max="16384" width="11.42578125" style="1"/>
  </cols>
  <sheetData>
    <row r="3" spans="1:17" ht="28.5" customHeight="1" x14ac:dyDescent="0.25">
      <c r="A3" s="39" t="s">
        <v>105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7" ht="21" customHeight="1" x14ac:dyDescent="0.25">
      <c r="A4" s="41" t="s">
        <v>104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7" ht="15.75" x14ac:dyDescent="0.25">
      <c r="A5" s="43" t="s">
        <v>103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7" ht="15.75" customHeight="1" x14ac:dyDescent="0.25">
      <c r="A6" s="41" t="s">
        <v>102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7" ht="15.75" customHeight="1" x14ac:dyDescent="0.25">
      <c r="A7" s="42" t="s">
        <v>101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7" x14ac:dyDescent="0.25">
      <c r="A8" s="38" t="s">
        <v>106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7" ht="25.5" customHeight="1" x14ac:dyDescent="0.25">
      <c r="A9" s="31" t="s">
        <v>99</v>
      </c>
      <c r="B9" s="32" t="s">
        <v>98</v>
      </c>
      <c r="C9" s="32" t="s">
        <v>97</v>
      </c>
      <c r="D9" s="34" t="s">
        <v>96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6"/>
    </row>
    <row r="10" spans="1:17" x14ac:dyDescent="0.25">
      <c r="A10" s="31"/>
      <c r="B10" s="33"/>
      <c r="C10" s="33"/>
      <c r="D10" s="26" t="s">
        <v>95</v>
      </c>
      <c r="E10" s="26" t="s">
        <v>94</v>
      </c>
      <c r="F10" s="26" t="s">
        <v>93</v>
      </c>
      <c r="G10" s="26" t="s">
        <v>92</v>
      </c>
      <c r="H10" s="27" t="s">
        <v>91</v>
      </c>
      <c r="I10" s="26" t="s">
        <v>90</v>
      </c>
      <c r="J10" s="27" t="s">
        <v>89</v>
      </c>
      <c r="K10" s="26" t="s">
        <v>88</v>
      </c>
      <c r="L10" s="26" t="s">
        <v>87</v>
      </c>
      <c r="M10" s="26" t="s">
        <v>86</v>
      </c>
      <c r="N10" s="26" t="s">
        <v>85</v>
      </c>
      <c r="O10" s="27" t="s">
        <v>84</v>
      </c>
      <c r="P10" s="26" t="s">
        <v>83</v>
      </c>
    </row>
    <row r="11" spans="1:17" x14ac:dyDescent="0.25">
      <c r="A11" s="21" t="s">
        <v>82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7" ht="16.5" x14ac:dyDescent="0.25">
      <c r="A12" s="18" t="s">
        <v>81</v>
      </c>
      <c r="B12" s="10">
        <v>87152859</v>
      </c>
      <c r="C12" s="10">
        <f t="shared" ref="C12:O12" si="0">C13+C14+C17+C15</f>
        <v>0</v>
      </c>
      <c r="D12" s="10">
        <f t="shared" si="0"/>
        <v>5573680.8300000001</v>
      </c>
      <c r="E12" s="10">
        <f t="shared" si="0"/>
        <v>0</v>
      </c>
      <c r="F12" s="10">
        <f t="shared" si="0"/>
        <v>0</v>
      </c>
      <c r="G12" s="10">
        <f t="shared" si="0"/>
        <v>0</v>
      </c>
      <c r="H12" s="10">
        <f t="shared" si="0"/>
        <v>0</v>
      </c>
      <c r="I12" s="10">
        <f t="shared" si="0"/>
        <v>0</v>
      </c>
      <c r="J12" s="10">
        <f t="shared" si="0"/>
        <v>0</v>
      </c>
      <c r="K12" s="10">
        <f t="shared" si="0"/>
        <v>0</v>
      </c>
      <c r="L12" s="10">
        <f t="shared" si="0"/>
        <v>0</v>
      </c>
      <c r="M12" s="10">
        <f t="shared" si="0"/>
        <v>0</v>
      </c>
      <c r="N12" s="10">
        <f t="shared" si="0"/>
        <v>0</v>
      </c>
      <c r="O12" s="10">
        <f t="shared" si="0"/>
        <v>0</v>
      </c>
      <c r="P12" s="10">
        <f t="shared" ref="P12:P37" si="1">D12+E12+F12+G12+H12+I12+J12+K12+L12+M12+N12+O12</f>
        <v>5573680.8300000001</v>
      </c>
    </row>
    <row r="13" spans="1:17" x14ac:dyDescent="0.25">
      <c r="A13" s="22" t="s">
        <v>80</v>
      </c>
      <c r="B13" s="14">
        <v>77245840</v>
      </c>
      <c r="C13" s="14"/>
      <c r="D13" s="14">
        <v>4865039.88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23"/>
      <c r="P13" s="14">
        <f t="shared" si="1"/>
        <v>4865039.88</v>
      </c>
    </row>
    <row r="14" spans="1:17" x14ac:dyDescent="0.25">
      <c r="A14" s="22" t="s">
        <v>79</v>
      </c>
      <c r="B14" s="14">
        <v>0</v>
      </c>
      <c r="C14" s="14"/>
      <c r="D14" s="14">
        <v>0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23"/>
      <c r="P14" s="14">
        <f t="shared" si="1"/>
        <v>0</v>
      </c>
    </row>
    <row r="15" spans="1:17" x14ac:dyDescent="0.25">
      <c r="A15" s="9" t="s">
        <v>78</v>
      </c>
      <c r="B15" s="14">
        <v>0</v>
      </c>
      <c r="C15" s="14"/>
      <c r="D15" s="14">
        <v>0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>
        <f t="shared" si="1"/>
        <v>0</v>
      </c>
      <c r="Q15" s="25"/>
    </row>
    <row r="16" spans="1:17" x14ac:dyDescent="0.25">
      <c r="A16" s="9" t="s">
        <v>77</v>
      </c>
      <c r="B16" s="14">
        <v>0</v>
      </c>
      <c r="C16" s="14"/>
      <c r="D16" s="14">
        <v>0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>
        <f t="shared" si="1"/>
        <v>0</v>
      </c>
    </row>
    <row r="17" spans="1:16" x14ac:dyDescent="0.25">
      <c r="A17" s="9" t="s">
        <v>76</v>
      </c>
      <c r="B17" s="14">
        <v>9907019</v>
      </c>
      <c r="C17" s="14"/>
      <c r="D17" s="14">
        <v>708640.95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3"/>
      <c r="P17" s="14">
        <f t="shared" si="1"/>
        <v>708640.95</v>
      </c>
    </row>
    <row r="18" spans="1:16" x14ac:dyDescent="0.25">
      <c r="A18" s="18" t="s">
        <v>75</v>
      </c>
      <c r="B18" s="10">
        <v>11924263</v>
      </c>
      <c r="C18" s="10">
        <f t="shared" ref="C18:O18" si="2">C19+C20+C21+C22+C23+C24+C25+C26+C27</f>
        <v>0</v>
      </c>
      <c r="D18" s="10">
        <f t="shared" si="2"/>
        <v>0</v>
      </c>
      <c r="E18" s="10">
        <f t="shared" si="2"/>
        <v>0</v>
      </c>
      <c r="F18" s="10">
        <f t="shared" si="2"/>
        <v>0</v>
      </c>
      <c r="G18" s="10">
        <f t="shared" si="2"/>
        <v>0</v>
      </c>
      <c r="H18" s="10">
        <f t="shared" si="2"/>
        <v>0</v>
      </c>
      <c r="I18" s="10">
        <f t="shared" si="2"/>
        <v>0</v>
      </c>
      <c r="J18" s="10">
        <f t="shared" si="2"/>
        <v>0</v>
      </c>
      <c r="K18" s="10">
        <f t="shared" si="2"/>
        <v>0</v>
      </c>
      <c r="L18" s="10">
        <f t="shared" si="2"/>
        <v>0</v>
      </c>
      <c r="M18" s="10">
        <f t="shared" si="2"/>
        <v>0</v>
      </c>
      <c r="N18" s="10">
        <f t="shared" si="2"/>
        <v>0</v>
      </c>
      <c r="O18" s="10">
        <f t="shared" si="2"/>
        <v>0</v>
      </c>
      <c r="P18" s="10">
        <f t="shared" si="1"/>
        <v>0</v>
      </c>
    </row>
    <row r="19" spans="1:16" x14ac:dyDescent="0.25">
      <c r="A19" s="22" t="s">
        <v>74</v>
      </c>
      <c r="B19" s="14">
        <v>0</v>
      </c>
      <c r="C19" s="14"/>
      <c r="D19" s="14">
        <v>0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23"/>
      <c r="P19" s="14">
        <f t="shared" si="1"/>
        <v>0</v>
      </c>
    </row>
    <row r="20" spans="1:16" ht="16.5" x14ac:dyDescent="0.25">
      <c r="A20" s="9" t="s">
        <v>73</v>
      </c>
      <c r="B20" s="14">
        <v>615000</v>
      </c>
      <c r="C20" s="14"/>
      <c r="D20" s="14">
        <v>0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23"/>
      <c r="P20" s="14">
        <f t="shared" si="1"/>
        <v>0</v>
      </c>
    </row>
    <row r="21" spans="1:16" x14ac:dyDescent="0.25">
      <c r="A21" s="22" t="s">
        <v>72</v>
      </c>
      <c r="B21" s="14">
        <v>0</v>
      </c>
      <c r="C21" s="14"/>
      <c r="D21" s="14">
        <v>0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23"/>
      <c r="P21" s="14">
        <f t="shared" si="1"/>
        <v>0</v>
      </c>
    </row>
    <row r="22" spans="1:16" x14ac:dyDescent="0.25">
      <c r="A22" s="22" t="s">
        <v>71</v>
      </c>
      <c r="B22" s="14">
        <v>2270000</v>
      </c>
      <c r="C22" s="14"/>
      <c r="D22" s="14">
        <v>0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>
        <f t="shared" si="1"/>
        <v>0</v>
      </c>
    </row>
    <row r="23" spans="1:16" x14ac:dyDescent="0.25">
      <c r="A23" s="22" t="s">
        <v>70</v>
      </c>
      <c r="B23" s="14">
        <v>0</v>
      </c>
      <c r="C23" s="14"/>
      <c r="D23" s="14">
        <v>0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23"/>
      <c r="P23" s="14">
        <f t="shared" si="1"/>
        <v>0</v>
      </c>
    </row>
    <row r="24" spans="1:16" x14ac:dyDescent="0.25">
      <c r="A24" s="22" t="s">
        <v>69</v>
      </c>
      <c r="B24" s="14">
        <v>1050000</v>
      </c>
      <c r="C24" s="14"/>
      <c r="D24" s="14">
        <v>0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23"/>
      <c r="P24" s="14">
        <f t="shared" si="1"/>
        <v>0</v>
      </c>
    </row>
    <row r="25" spans="1:16" ht="38.25" customHeight="1" x14ac:dyDescent="0.25">
      <c r="A25" s="9" t="s">
        <v>68</v>
      </c>
      <c r="B25" s="14">
        <v>0</v>
      </c>
      <c r="C25" s="14"/>
      <c r="D25" s="14">
        <v>0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23"/>
      <c r="P25" s="14">
        <f t="shared" si="1"/>
        <v>0</v>
      </c>
    </row>
    <row r="26" spans="1:16" ht="16.5" x14ac:dyDescent="0.25">
      <c r="A26" s="9" t="s">
        <v>67</v>
      </c>
      <c r="B26" s="14">
        <v>7989263</v>
      </c>
      <c r="C26" s="14"/>
      <c r="D26" s="14">
        <v>0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23"/>
      <c r="P26" s="14">
        <f t="shared" si="1"/>
        <v>0</v>
      </c>
    </row>
    <row r="27" spans="1:16" x14ac:dyDescent="0.25">
      <c r="A27" s="9" t="s">
        <v>66</v>
      </c>
      <c r="B27" s="14">
        <v>0</v>
      </c>
      <c r="C27" s="14"/>
      <c r="D27" s="14">
        <v>0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23"/>
      <c r="P27" s="14">
        <f t="shared" si="1"/>
        <v>0</v>
      </c>
    </row>
    <row r="28" spans="1:16" x14ac:dyDescent="0.25">
      <c r="A28" s="18" t="s">
        <v>65</v>
      </c>
      <c r="B28" s="10">
        <v>480000</v>
      </c>
      <c r="C28" s="10">
        <f t="shared" ref="C28:O28" si="3">C37+C35+C34+C33+C32+C31+C30+C29</f>
        <v>0</v>
      </c>
      <c r="D28" s="10">
        <f t="shared" si="3"/>
        <v>0</v>
      </c>
      <c r="E28" s="10">
        <f t="shared" si="3"/>
        <v>0</v>
      </c>
      <c r="F28" s="10">
        <f t="shared" si="3"/>
        <v>0</v>
      </c>
      <c r="G28" s="10">
        <f t="shared" si="3"/>
        <v>0</v>
      </c>
      <c r="H28" s="10">
        <f t="shared" si="3"/>
        <v>0</v>
      </c>
      <c r="I28" s="10">
        <f t="shared" si="3"/>
        <v>0</v>
      </c>
      <c r="J28" s="10">
        <f t="shared" si="3"/>
        <v>0</v>
      </c>
      <c r="K28" s="10">
        <f t="shared" si="3"/>
        <v>0</v>
      </c>
      <c r="L28" s="10">
        <f t="shared" si="3"/>
        <v>0</v>
      </c>
      <c r="M28" s="10">
        <f t="shared" si="3"/>
        <v>0</v>
      </c>
      <c r="N28" s="10">
        <f t="shared" si="3"/>
        <v>0</v>
      </c>
      <c r="O28" s="24">
        <f t="shared" si="3"/>
        <v>0</v>
      </c>
      <c r="P28" s="10">
        <f t="shared" si="1"/>
        <v>0</v>
      </c>
    </row>
    <row r="29" spans="1:16" x14ac:dyDescent="0.25">
      <c r="A29" s="9" t="s">
        <v>64</v>
      </c>
      <c r="B29" s="14">
        <v>480000</v>
      </c>
      <c r="C29" s="14"/>
      <c r="D29" s="14">
        <v>0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3"/>
      <c r="P29" s="14">
        <f t="shared" si="1"/>
        <v>0</v>
      </c>
    </row>
    <row r="30" spans="1:16" x14ac:dyDescent="0.25">
      <c r="A30" s="22" t="s">
        <v>63</v>
      </c>
      <c r="B30" s="14">
        <v>0</v>
      </c>
      <c r="C30" s="14"/>
      <c r="D30" s="14">
        <v>0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"/>
      <c r="P30" s="14">
        <f t="shared" si="1"/>
        <v>0</v>
      </c>
    </row>
    <row r="31" spans="1:16" x14ac:dyDescent="0.25">
      <c r="A31" s="9" t="s">
        <v>62</v>
      </c>
      <c r="B31" s="14">
        <v>0</v>
      </c>
      <c r="C31" s="14"/>
      <c r="D31" s="14">
        <v>0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3"/>
      <c r="P31" s="14">
        <f t="shared" si="1"/>
        <v>0</v>
      </c>
    </row>
    <row r="32" spans="1:16" x14ac:dyDescent="0.25">
      <c r="A32" s="22" t="s">
        <v>61</v>
      </c>
      <c r="B32" s="14">
        <v>0</v>
      </c>
      <c r="C32" s="14"/>
      <c r="D32" s="14">
        <v>0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>
        <f t="shared" si="1"/>
        <v>0</v>
      </c>
    </row>
    <row r="33" spans="1:16" x14ac:dyDescent="0.25">
      <c r="A33" s="9" t="s">
        <v>60</v>
      </c>
      <c r="B33" s="14">
        <v>0</v>
      </c>
      <c r="C33" s="14"/>
      <c r="D33" s="14">
        <v>0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3"/>
      <c r="P33" s="14">
        <f t="shared" si="1"/>
        <v>0</v>
      </c>
    </row>
    <row r="34" spans="1:16" ht="16.5" x14ac:dyDescent="0.25">
      <c r="A34" s="9" t="s">
        <v>59</v>
      </c>
      <c r="B34" s="14">
        <v>0</v>
      </c>
      <c r="C34" s="14"/>
      <c r="D34" s="14">
        <v>0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3"/>
      <c r="P34" s="14">
        <f t="shared" si="1"/>
        <v>0</v>
      </c>
    </row>
    <row r="35" spans="1:16" ht="16.5" x14ac:dyDescent="0.25">
      <c r="A35" s="9" t="s">
        <v>58</v>
      </c>
      <c r="B35" s="14">
        <v>0</v>
      </c>
      <c r="C35" s="14"/>
      <c r="D35" s="14">
        <v>0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3"/>
      <c r="P35" s="14">
        <f t="shared" si="1"/>
        <v>0</v>
      </c>
    </row>
    <row r="36" spans="1:16" ht="16.5" x14ac:dyDescent="0.25">
      <c r="A36" s="9" t="s">
        <v>57</v>
      </c>
      <c r="B36" s="14">
        <v>0</v>
      </c>
      <c r="C36" s="14"/>
      <c r="D36" s="14">
        <v>0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>
        <f t="shared" si="1"/>
        <v>0</v>
      </c>
    </row>
    <row r="37" spans="1:16" x14ac:dyDescent="0.25">
      <c r="A37" s="22" t="s">
        <v>56</v>
      </c>
      <c r="B37" s="14">
        <v>0</v>
      </c>
      <c r="C37" s="14"/>
      <c r="D37" s="14">
        <v>0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3"/>
      <c r="P37" s="14">
        <f t="shared" si="1"/>
        <v>0</v>
      </c>
    </row>
    <row r="38" spans="1:16" x14ac:dyDescent="0.25">
      <c r="A38" s="18" t="s">
        <v>55</v>
      </c>
      <c r="B38" s="10">
        <v>0</v>
      </c>
      <c r="C38" s="10">
        <f t="shared" ref="C38:P38" si="4">C39+C40+C42+C44+C45+C46+C41+C43</f>
        <v>0</v>
      </c>
      <c r="D38" s="10">
        <f t="shared" si="4"/>
        <v>0</v>
      </c>
      <c r="E38" s="10">
        <f t="shared" si="4"/>
        <v>0</v>
      </c>
      <c r="F38" s="10">
        <f t="shared" si="4"/>
        <v>0</v>
      </c>
      <c r="G38" s="10">
        <f t="shared" si="4"/>
        <v>0</v>
      </c>
      <c r="H38" s="10">
        <f t="shared" si="4"/>
        <v>0</v>
      </c>
      <c r="I38" s="10">
        <f t="shared" si="4"/>
        <v>0</v>
      </c>
      <c r="J38" s="10">
        <f t="shared" si="4"/>
        <v>0</v>
      </c>
      <c r="K38" s="10">
        <f t="shared" si="4"/>
        <v>0</v>
      </c>
      <c r="L38" s="10">
        <f t="shared" si="4"/>
        <v>0</v>
      </c>
      <c r="M38" s="10">
        <f t="shared" si="4"/>
        <v>0</v>
      </c>
      <c r="N38" s="10">
        <f t="shared" si="4"/>
        <v>0</v>
      </c>
      <c r="O38" s="10">
        <f t="shared" si="4"/>
        <v>0</v>
      </c>
      <c r="P38" s="10">
        <f t="shared" si="4"/>
        <v>0</v>
      </c>
    </row>
    <row r="39" spans="1:16" ht="16.5" x14ac:dyDescent="0.25">
      <c r="A39" s="9" t="s">
        <v>54</v>
      </c>
      <c r="B39" s="14">
        <v>0</v>
      </c>
      <c r="C39" s="14"/>
      <c r="D39" s="14">
        <v>0</v>
      </c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23"/>
      <c r="P39" s="14">
        <f t="shared" ref="P39:P75" si="5">D39+E39+F39+G39+H39+I39+J39+K39+L39+M39+N39+O39</f>
        <v>0</v>
      </c>
    </row>
    <row r="40" spans="1:16" ht="16.5" x14ac:dyDescent="0.25">
      <c r="A40" s="9" t="s">
        <v>53</v>
      </c>
      <c r="B40" s="14">
        <v>0</v>
      </c>
      <c r="C40" s="14"/>
      <c r="D40" s="14">
        <v>0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23"/>
      <c r="P40" s="14">
        <f t="shared" si="5"/>
        <v>0</v>
      </c>
    </row>
    <row r="41" spans="1:16" ht="16.5" x14ac:dyDescent="0.25">
      <c r="A41" s="9" t="s">
        <v>52</v>
      </c>
      <c r="B41" s="14">
        <v>0</v>
      </c>
      <c r="C41" s="14"/>
      <c r="D41" s="14">
        <v>0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>
        <f t="shared" si="5"/>
        <v>0</v>
      </c>
    </row>
    <row r="42" spans="1:16" ht="16.5" x14ac:dyDescent="0.25">
      <c r="A42" s="9" t="s">
        <v>51</v>
      </c>
      <c r="B42" s="14">
        <v>0</v>
      </c>
      <c r="C42" s="14"/>
      <c r="D42" s="14">
        <v>0</v>
      </c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23"/>
      <c r="P42" s="14">
        <f t="shared" si="5"/>
        <v>0</v>
      </c>
    </row>
    <row r="43" spans="1:16" ht="16.5" x14ac:dyDescent="0.25">
      <c r="A43" s="9" t="s">
        <v>50</v>
      </c>
      <c r="B43" s="14">
        <v>0</v>
      </c>
      <c r="C43" s="14"/>
      <c r="D43" s="14">
        <v>0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>
        <f t="shared" si="5"/>
        <v>0</v>
      </c>
    </row>
    <row r="44" spans="1:16" x14ac:dyDescent="0.25">
      <c r="A44" s="22" t="s">
        <v>49</v>
      </c>
      <c r="B44" s="14">
        <v>0</v>
      </c>
      <c r="C44" s="14"/>
      <c r="D44" s="14">
        <v>0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>
        <f t="shared" si="5"/>
        <v>0</v>
      </c>
    </row>
    <row r="45" spans="1:16" ht="16.5" x14ac:dyDescent="0.25">
      <c r="A45" s="9" t="s">
        <v>48</v>
      </c>
      <c r="B45" s="14">
        <v>0</v>
      </c>
      <c r="C45" s="14"/>
      <c r="D45" s="14">
        <v>0</v>
      </c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23"/>
      <c r="P45" s="14">
        <f t="shared" si="5"/>
        <v>0</v>
      </c>
    </row>
    <row r="46" spans="1:16" ht="16.5" x14ac:dyDescent="0.25">
      <c r="A46" s="9" t="s">
        <v>47</v>
      </c>
      <c r="B46" s="14">
        <v>0</v>
      </c>
      <c r="C46" s="14"/>
      <c r="D46" s="14">
        <v>0</v>
      </c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23"/>
      <c r="P46" s="14">
        <f t="shared" si="5"/>
        <v>0</v>
      </c>
    </row>
    <row r="47" spans="1:16" s="5" customFormat="1" x14ac:dyDescent="0.25">
      <c r="A47" s="18" t="s">
        <v>46</v>
      </c>
      <c r="B47" s="10">
        <v>0</v>
      </c>
      <c r="C47" s="10">
        <v>0</v>
      </c>
      <c r="D47" s="10">
        <f t="shared" ref="D47:L47" si="6">D49</f>
        <v>0</v>
      </c>
      <c r="E47" s="10">
        <f t="shared" si="6"/>
        <v>0</v>
      </c>
      <c r="F47" s="10">
        <f t="shared" si="6"/>
        <v>0</v>
      </c>
      <c r="G47" s="10">
        <f t="shared" si="6"/>
        <v>0</v>
      </c>
      <c r="H47" s="10">
        <f t="shared" si="6"/>
        <v>0</v>
      </c>
      <c r="I47" s="10">
        <f t="shared" si="6"/>
        <v>0</v>
      </c>
      <c r="J47" s="10">
        <f t="shared" si="6"/>
        <v>0</v>
      </c>
      <c r="K47" s="10">
        <f t="shared" si="6"/>
        <v>0</v>
      </c>
      <c r="L47" s="10">
        <f t="shared" si="6"/>
        <v>0</v>
      </c>
      <c r="M47" s="10">
        <v>0</v>
      </c>
      <c r="N47" s="10">
        <v>0</v>
      </c>
      <c r="O47" s="14">
        <v>0</v>
      </c>
      <c r="P47" s="10">
        <f t="shared" si="5"/>
        <v>0</v>
      </c>
    </row>
    <row r="48" spans="1:16" ht="16.5" x14ac:dyDescent="0.25">
      <c r="A48" s="9" t="s">
        <v>45</v>
      </c>
      <c r="B48" s="10">
        <v>0</v>
      </c>
      <c r="C48" s="10"/>
      <c r="D48" s="10">
        <v>0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>
        <f t="shared" si="5"/>
        <v>0</v>
      </c>
    </row>
    <row r="49" spans="1:16" ht="16.5" x14ac:dyDescent="0.25">
      <c r="A49" s="9" t="s">
        <v>44</v>
      </c>
      <c r="B49" s="14">
        <v>0</v>
      </c>
      <c r="C49" s="14"/>
      <c r="D49" s="14">
        <v>0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0"/>
      <c r="P49" s="14">
        <f t="shared" si="5"/>
        <v>0</v>
      </c>
    </row>
    <row r="50" spans="1:16" ht="16.5" x14ac:dyDescent="0.25">
      <c r="A50" s="9" t="s">
        <v>43</v>
      </c>
      <c r="B50" s="14">
        <v>0</v>
      </c>
      <c r="C50" s="14"/>
      <c r="D50" s="14">
        <v>0</v>
      </c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0"/>
      <c r="P50" s="14">
        <f t="shared" si="5"/>
        <v>0</v>
      </c>
    </row>
    <row r="51" spans="1:16" ht="16.5" x14ac:dyDescent="0.25">
      <c r="A51" s="9" t="s">
        <v>42</v>
      </c>
      <c r="B51" s="14">
        <v>0</v>
      </c>
      <c r="C51" s="14"/>
      <c r="D51" s="14">
        <v>0</v>
      </c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0"/>
      <c r="P51" s="14">
        <f t="shared" si="5"/>
        <v>0</v>
      </c>
    </row>
    <row r="52" spans="1:16" ht="16.5" x14ac:dyDescent="0.25">
      <c r="A52" s="9" t="s">
        <v>41</v>
      </c>
      <c r="B52" s="14">
        <v>0</v>
      </c>
      <c r="C52" s="14"/>
      <c r="D52" s="14">
        <v>0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0"/>
      <c r="P52" s="14">
        <f t="shared" si="5"/>
        <v>0</v>
      </c>
    </row>
    <row r="53" spans="1:16" ht="16.5" x14ac:dyDescent="0.25">
      <c r="A53" s="9" t="s">
        <v>40</v>
      </c>
      <c r="B53" s="14">
        <v>0</v>
      </c>
      <c r="C53" s="14"/>
      <c r="D53" s="14">
        <v>0</v>
      </c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0"/>
      <c r="P53" s="14">
        <f t="shared" si="5"/>
        <v>0</v>
      </c>
    </row>
    <row r="54" spans="1:16" ht="16.5" x14ac:dyDescent="0.25">
      <c r="A54" s="18" t="s">
        <v>39</v>
      </c>
      <c r="B54" s="10">
        <v>560000</v>
      </c>
      <c r="C54" s="10">
        <f>C55+C56+C58+C59+C60+C62+C57</f>
        <v>0</v>
      </c>
      <c r="D54" s="10">
        <f>D55+D56+D58+D59+D60+D62+D57</f>
        <v>0</v>
      </c>
      <c r="E54" s="10">
        <f>E55+E56+E58+E59+E60+E62+E57</f>
        <v>0</v>
      </c>
      <c r="F54" s="10">
        <f t="shared" ref="F54:O54" si="7">F55+F56+F58+F59+F60+F62+F57+F63</f>
        <v>0</v>
      </c>
      <c r="G54" s="10">
        <f t="shared" si="7"/>
        <v>0</v>
      </c>
      <c r="H54" s="10">
        <f t="shared" si="7"/>
        <v>0</v>
      </c>
      <c r="I54" s="10">
        <f t="shared" si="7"/>
        <v>0</v>
      </c>
      <c r="J54" s="10">
        <f t="shared" si="7"/>
        <v>0</v>
      </c>
      <c r="K54" s="10">
        <f t="shared" si="7"/>
        <v>0</v>
      </c>
      <c r="L54" s="10">
        <f t="shared" si="7"/>
        <v>0</v>
      </c>
      <c r="M54" s="10">
        <f t="shared" si="7"/>
        <v>0</v>
      </c>
      <c r="N54" s="10">
        <f t="shared" si="7"/>
        <v>0</v>
      </c>
      <c r="O54" s="10">
        <f t="shared" si="7"/>
        <v>0</v>
      </c>
      <c r="P54" s="10">
        <f t="shared" si="5"/>
        <v>0</v>
      </c>
    </row>
    <row r="55" spans="1:16" x14ac:dyDescent="0.25">
      <c r="A55" s="22" t="s">
        <v>38</v>
      </c>
      <c r="B55" s="14">
        <v>0</v>
      </c>
      <c r="C55" s="14"/>
      <c r="D55" s="14">
        <v>0</v>
      </c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23"/>
      <c r="P55" s="14">
        <f t="shared" si="5"/>
        <v>0</v>
      </c>
    </row>
    <row r="56" spans="1:16" ht="16.5" x14ac:dyDescent="0.25">
      <c r="A56" s="9" t="s">
        <v>37</v>
      </c>
      <c r="B56" s="14">
        <v>560000</v>
      </c>
      <c r="C56" s="14"/>
      <c r="D56" s="14">
        <v>0</v>
      </c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23"/>
      <c r="P56" s="14">
        <f t="shared" si="5"/>
        <v>0</v>
      </c>
    </row>
    <row r="57" spans="1:16" ht="16.5" x14ac:dyDescent="0.25">
      <c r="A57" s="9" t="s">
        <v>36</v>
      </c>
      <c r="B57" s="14">
        <v>0</v>
      </c>
      <c r="C57" s="14"/>
      <c r="D57" s="14">
        <v>0</v>
      </c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>
        <f t="shared" si="5"/>
        <v>0</v>
      </c>
    </row>
    <row r="58" spans="1:16" ht="16.5" x14ac:dyDescent="0.25">
      <c r="A58" s="9" t="s">
        <v>35</v>
      </c>
      <c r="B58" s="14">
        <v>0</v>
      </c>
      <c r="C58" s="14"/>
      <c r="D58" s="14">
        <v>0</v>
      </c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>
        <f t="shared" si="5"/>
        <v>0</v>
      </c>
    </row>
    <row r="59" spans="1:16" ht="16.5" x14ac:dyDescent="0.25">
      <c r="A59" s="9" t="s">
        <v>34</v>
      </c>
      <c r="B59" s="14">
        <v>0</v>
      </c>
      <c r="C59" s="14"/>
      <c r="D59" s="14">
        <v>0</v>
      </c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23"/>
      <c r="P59" s="14">
        <f t="shared" si="5"/>
        <v>0</v>
      </c>
    </row>
    <row r="60" spans="1:16" x14ac:dyDescent="0.25">
      <c r="A60" s="9" t="s">
        <v>33</v>
      </c>
      <c r="B60" s="14">
        <v>0</v>
      </c>
      <c r="C60" s="14"/>
      <c r="D60" s="14">
        <v>0</v>
      </c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>
        <f t="shared" si="5"/>
        <v>0</v>
      </c>
    </row>
    <row r="61" spans="1:16" x14ac:dyDescent="0.25">
      <c r="A61" s="22" t="s">
        <v>32</v>
      </c>
      <c r="B61" s="14">
        <v>0</v>
      </c>
      <c r="C61" s="14"/>
      <c r="D61" s="14">
        <v>0</v>
      </c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>
        <f t="shared" si="5"/>
        <v>0</v>
      </c>
    </row>
    <row r="62" spans="1:16" x14ac:dyDescent="0.25">
      <c r="A62" s="22" t="s">
        <v>31</v>
      </c>
      <c r="B62" s="14">
        <v>0</v>
      </c>
      <c r="C62" s="14"/>
      <c r="D62" s="14">
        <v>0</v>
      </c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23"/>
      <c r="P62" s="14">
        <f t="shared" si="5"/>
        <v>0</v>
      </c>
    </row>
    <row r="63" spans="1:16" ht="16.5" x14ac:dyDescent="0.25">
      <c r="A63" s="9" t="s">
        <v>30</v>
      </c>
      <c r="B63" s="14">
        <v>0</v>
      </c>
      <c r="C63" s="14"/>
      <c r="D63" s="14">
        <v>0</v>
      </c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23"/>
      <c r="P63" s="14">
        <f t="shared" si="5"/>
        <v>0</v>
      </c>
    </row>
    <row r="64" spans="1:16" x14ac:dyDescent="0.25">
      <c r="A64" s="17" t="s">
        <v>29</v>
      </c>
      <c r="B64" s="10">
        <v>0</v>
      </c>
      <c r="C64" s="10"/>
      <c r="D64" s="10">
        <f t="shared" ref="D64:M64" si="8">D65</f>
        <v>0</v>
      </c>
      <c r="E64" s="10">
        <f t="shared" si="8"/>
        <v>0</v>
      </c>
      <c r="F64" s="10">
        <f t="shared" si="8"/>
        <v>0</v>
      </c>
      <c r="G64" s="10">
        <f t="shared" si="8"/>
        <v>0</v>
      </c>
      <c r="H64" s="10">
        <f t="shared" si="8"/>
        <v>0</v>
      </c>
      <c r="I64" s="10">
        <f t="shared" si="8"/>
        <v>0</v>
      </c>
      <c r="J64" s="10">
        <f t="shared" si="8"/>
        <v>0</v>
      </c>
      <c r="K64" s="10">
        <f t="shared" si="8"/>
        <v>0</v>
      </c>
      <c r="L64" s="10">
        <f t="shared" si="8"/>
        <v>0</v>
      </c>
      <c r="M64" s="10">
        <f t="shared" si="8"/>
        <v>0</v>
      </c>
      <c r="N64" s="10">
        <v>0</v>
      </c>
      <c r="O64" s="24">
        <v>0</v>
      </c>
      <c r="P64" s="10">
        <f t="shared" si="5"/>
        <v>0</v>
      </c>
    </row>
    <row r="65" spans="1:16" x14ac:dyDescent="0.25">
      <c r="A65" s="22" t="s">
        <v>28</v>
      </c>
      <c r="B65" s="14">
        <v>0</v>
      </c>
      <c r="C65" s="14"/>
      <c r="D65" s="14">
        <v>0</v>
      </c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23"/>
      <c r="P65" s="14">
        <f t="shared" si="5"/>
        <v>0</v>
      </c>
    </row>
    <row r="66" spans="1:16" x14ac:dyDescent="0.25">
      <c r="A66" s="22" t="s">
        <v>27</v>
      </c>
      <c r="B66" s="14">
        <v>0</v>
      </c>
      <c r="C66" s="14"/>
      <c r="D66" s="14">
        <v>0</v>
      </c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>
        <f t="shared" si="5"/>
        <v>0</v>
      </c>
    </row>
    <row r="67" spans="1:16" ht="16.5" x14ac:dyDescent="0.25">
      <c r="A67" s="9" t="s">
        <v>26</v>
      </c>
      <c r="B67" s="14">
        <v>0</v>
      </c>
      <c r="C67" s="14"/>
      <c r="D67" s="14">
        <v>0</v>
      </c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>
        <f t="shared" si="5"/>
        <v>0</v>
      </c>
    </row>
    <row r="68" spans="1:16" ht="24.75" x14ac:dyDescent="0.25">
      <c r="A68" s="9" t="s">
        <v>25</v>
      </c>
      <c r="B68" s="14">
        <v>0</v>
      </c>
      <c r="C68" s="14"/>
      <c r="D68" s="14">
        <v>0</v>
      </c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>
        <f t="shared" si="5"/>
        <v>0</v>
      </c>
    </row>
    <row r="69" spans="1:16" ht="16.5" x14ac:dyDescent="0.25">
      <c r="A69" s="18" t="s">
        <v>24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4">
        <v>0</v>
      </c>
      <c r="P69" s="10">
        <f t="shared" si="5"/>
        <v>0</v>
      </c>
    </row>
    <row r="70" spans="1:16" x14ac:dyDescent="0.25">
      <c r="A70" s="22" t="s">
        <v>23</v>
      </c>
      <c r="B70" s="14">
        <v>0</v>
      </c>
      <c r="C70" s="14"/>
      <c r="D70" s="14">
        <v>0</v>
      </c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>
        <f t="shared" si="5"/>
        <v>0</v>
      </c>
    </row>
    <row r="71" spans="1:16" ht="16.5" x14ac:dyDescent="0.25">
      <c r="A71" s="9" t="s">
        <v>22</v>
      </c>
      <c r="B71" s="14">
        <v>0</v>
      </c>
      <c r="C71" s="14"/>
      <c r="D71" s="14">
        <v>0</v>
      </c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>
        <f t="shared" si="5"/>
        <v>0</v>
      </c>
    </row>
    <row r="72" spans="1:16" x14ac:dyDescent="0.25">
      <c r="A72" s="17" t="s">
        <v>21</v>
      </c>
      <c r="B72" s="10">
        <v>0</v>
      </c>
      <c r="C72" s="10"/>
      <c r="D72" s="10">
        <v>0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4"/>
      <c r="P72" s="10">
        <f t="shared" si="5"/>
        <v>0</v>
      </c>
    </row>
    <row r="73" spans="1:16" x14ac:dyDescent="0.25">
      <c r="A73" s="9" t="s">
        <v>20</v>
      </c>
      <c r="B73" s="14">
        <v>0</v>
      </c>
      <c r="C73" s="14"/>
      <c r="D73" s="14">
        <v>0</v>
      </c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>
        <f t="shared" si="5"/>
        <v>0</v>
      </c>
    </row>
    <row r="74" spans="1:16" x14ac:dyDescent="0.25">
      <c r="A74" s="9" t="s">
        <v>19</v>
      </c>
      <c r="B74" s="14">
        <v>0</v>
      </c>
      <c r="C74" s="14"/>
      <c r="D74" s="14">
        <v>0</v>
      </c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>
        <f t="shared" si="5"/>
        <v>0</v>
      </c>
    </row>
    <row r="75" spans="1:16" ht="16.5" x14ac:dyDescent="0.25">
      <c r="A75" s="9" t="s">
        <v>18</v>
      </c>
      <c r="B75" s="14">
        <v>0</v>
      </c>
      <c r="C75" s="14"/>
      <c r="D75" s="14">
        <v>0</v>
      </c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>
        <f t="shared" si="5"/>
        <v>0</v>
      </c>
    </row>
    <row r="76" spans="1:16" x14ac:dyDescent="0.25">
      <c r="A76" s="21" t="s">
        <v>17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spans="1:16" ht="16.5" x14ac:dyDescent="0.25">
      <c r="A77" s="18" t="s">
        <v>16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</row>
    <row r="78" spans="1:16" ht="16.5" x14ac:dyDescent="0.25">
      <c r="A78" s="9" t="s">
        <v>15</v>
      </c>
      <c r="B78" s="14">
        <v>0</v>
      </c>
      <c r="C78" s="14"/>
      <c r="D78" s="14">
        <v>0</v>
      </c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>
        <f>D78+E78+F78+G78+H78+I78+J78+K78+L78+M78+N78+O78</f>
        <v>0</v>
      </c>
    </row>
    <row r="79" spans="1:16" ht="16.5" x14ac:dyDescent="0.25">
      <c r="A79" s="9" t="s">
        <v>14</v>
      </c>
      <c r="B79" s="14">
        <v>0</v>
      </c>
      <c r="C79" s="14"/>
      <c r="D79" s="14">
        <v>0</v>
      </c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>
        <f>D79+E79+F79+G79+H79+I79+J79+K79+L79+M79+N79+O79</f>
        <v>0</v>
      </c>
    </row>
    <row r="80" spans="1:16" x14ac:dyDescent="0.25">
      <c r="A80" s="17" t="s">
        <v>13</v>
      </c>
      <c r="B80" s="10">
        <v>0</v>
      </c>
      <c r="C80" s="10">
        <v>0</v>
      </c>
      <c r="D80" s="10">
        <v>0</v>
      </c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>
        <f>D80+E80+F80+G80+H80+I80+J80+K80+L80+M80+N80+O80</f>
        <v>0</v>
      </c>
    </row>
    <row r="81" spans="1:16" x14ac:dyDescent="0.25">
      <c r="A81" s="9" t="s">
        <v>12</v>
      </c>
      <c r="B81" s="14">
        <v>0</v>
      </c>
      <c r="C81" s="14"/>
      <c r="D81" s="14">
        <v>0</v>
      </c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>
        <f>D81+E81+F81+G81+H81+I81+J81+K81+L81+M81+N81+O81</f>
        <v>0</v>
      </c>
    </row>
    <row r="82" spans="1:16" x14ac:dyDescent="0.25">
      <c r="A82" s="9" t="s">
        <v>11</v>
      </c>
      <c r="B82" s="14">
        <v>0</v>
      </c>
      <c r="C82" s="14"/>
      <c r="D82" s="14">
        <f>D83+D84</f>
        <v>0</v>
      </c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>
        <f>D82+E82+F82+G82+H82+I82+J82+K82+L82+M82+N82+O82</f>
        <v>0</v>
      </c>
    </row>
    <row r="83" spans="1:16" x14ac:dyDescent="0.25">
      <c r="A83" s="17" t="s">
        <v>10</v>
      </c>
      <c r="B83" s="10">
        <v>0</v>
      </c>
      <c r="C83" s="10">
        <v>0</v>
      </c>
      <c r="D83" s="10">
        <v>0</v>
      </c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>
        <v>0</v>
      </c>
    </row>
    <row r="84" spans="1:16" ht="16.5" x14ac:dyDescent="0.25">
      <c r="A84" s="9" t="s">
        <v>9</v>
      </c>
      <c r="B84" s="14">
        <v>0</v>
      </c>
      <c r="C84" s="14"/>
      <c r="D84" s="14">
        <v>0</v>
      </c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>
        <f>D84+E84+F84+G84+H84+I84+J84+K84+L84+M84+N84+O84</f>
        <v>0</v>
      </c>
    </row>
    <row r="85" spans="1:16" x14ac:dyDescent="0.25">
      <c r="A85" s="13" t="s">
        <v>8</v>
      </c>
      <c r="B85" s="11">
        <f t="shared" ref="B85:O85" si="9">B12+B18+B28+B38+B47+B54+B64+B69+B72</f>
        <v>100117122</v>
      </c>
      <c r="C85" s="11">
        <f t="shared" si="9"/>
        <v>0</v>
      </c>
      <c r="D85" s="11">
        <f t="shared" si="9"/>
        <v>5573680.8300000001</v>
      </c>
      <c r="E85" s="11">
        <f t="shared" si="9"/>
        <v>0</v>
      </c>
      <c r="F85" s="11">
        <f t="shared" si="9"/>
        <v>0</v>
      </c>
      <c r="G85" s="11">
        <f t="shared" si="9"/>
        <v>0</v>
      </c>
      <c r="H85" s="11">
        <f t="shared" si="9"/>
        <v>0</v>
      </c>
      <c r="I85" s="11">
        <f t="shared" si="9"/>
        <v>0</v>
      </c>
      <c r="J85" s="11">
        <f t="shared" si="9"/>
        <v>0</v>
      </c>
      <c r="K85" s="11">
        <f t="shared" si="9"/>
        <v>0</v>
      </c>
      <c r="L85" s="11">
        <f t="shared" si="9"/>
        <v>0</v>
      </c>
      <c r="M85" s="11">
        <f t="shared" si="9"/>
        <v>0</v>
      </c>
      <c r="N85" s="11">
        <f t="shared" si="9"/>
        <v>0</v>
      </c>
      <c r="O85" s="11">
        <f t="shared" si="9"/>
        <v>0</v>
      </c>
      <c r="P85" s="11">
        <f>D85+E85+F85+G85+H85+I85+J85+K85+L85+M85+N85+O85</f>
        <v>5573680.8300000001</v>
      </c>
    </row>
    <row r="86" spans="1:16" x14ac:dyDescent="0.25">
      <c r="A86" s="3" t="s">
        <v>7</v>
      </c>
      <c r="B86" s="3"/>
      <c r="C86" s="3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3"/>
      <c r="O86" s="3"/>
      <c r="P86" s="3"/>
    </row>
    <row r="87" spans="1:16" ht="11.25" customHeight="1" x14ac:dyDescent="0.25">
      <c r="A87" s="30" t="s">
        <v>6</v>
      </c>
      <c r="B87" s="30"/>
      <c r="C87" s="30"/>
      <c r="D87" s="30"/>
      <c r="E87" s="30"/>
      <c r="F87" s="30"/>
      <c r="G87" s="30"/>
      <c r="H87" s="30"/>
      <c r="I87" s="30"/>
      <c r="J87" s="30"/>
      <c r="K87" s="3"/>
      <c r="L87" s="3"/>
      <c r="M87" s="3"/>
      <c r="N87" s="3"/>
      <c r="O87" s="3"/>
      <c r="P87" s="3"/>
    </row>
    <row r="88" spans="1:16" ht="14.25" customHeight="1" x14ac:dyDescent="0.25">
      <c r="A88" s="37" t="s">
        <v>5</v>
      </c>
      <c r="B88" s="37"/>
      <c r="C88" s="37"/>
      <c r="D88" s="37"/>
      <c r="E88" s="37"/>
      <c r="F88" s="37"/>
      <c r="G88" s="37"/>
      <c r="H88" s="37"/>
      <c r="I88" s="37"/>
      <c r="J88" s="37"/>
      <c r="K88" s="3"/>
      <c r="L88" s="3"/>
      <c r="M88" s="3"/>
      <c r="N88" s="3"/>
      <c r="O88" s="3"/>
      <c r="P88" s="3"/>
    </row>
    <row r="89" spans="1:16" ht="18" customHeight="1" x14ac:dyDescent="0.25">
      <c r="A89" s="30" t="s">
        <v>4</v>
      </c>
      <c r="B89" s="30"/>
      <c r="C89" s="30"/>
      <c r="D89" s="30"/>
      <c r="E89" s="30"/>
      <c r="F89" s="30"/>
      <c r="G89" s="30"/>
      <c r="H89" s="30"/>
      <c r="I89" s="30"/>
      <c r="J89" s="30"/>
      <c r="K89" s="3"/>
      <c r="L89" s="3"/>
      <c r="M89" s="3"/>
      <c r="N89" s="3"/>
      <c r="O89" s="3"/>
      <c r="P89" s="3"/>
    </row>
    <row r="90" spans="1:16" ht="18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3"/>
      <c r="L90" s="3"/>
      <c r="M90" s="3"/>
      <c r="N90" s="3"/>
      <c r="O90" s="3"/>
      <c r="P90" s="3"/>
    </row>
    <row r="91" spans="1:16" s="5" customFormat="1" x14ac:dyDescent="0.15">
      <c r="A91" s="7" t="s">
        <v>3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7" t="s">
        <v>2</v>
      </c>
      <c r="O91" s="6"/>
      <c r="P91" s="6"/>
    </row>
    <row r="92" spans="1:16" x14ac:dyDescent="0.25">
      <c r="A92" s="4" t="s">
        <v>1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4" t="s">
        <v>0</v>
      </c>
      <c r="O92" s="3"/>
      <c r="P92" s="3"/>
    </row>
    <row r="93" spans="1:16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</sheetData>
  <mergeCells count="13">
    <mergeCell ref="A8:P8"/>
    <mergeCell ref="A3:P3"/>
    <mergeCell ref="A4:P4"/>
    <mergeCell ref="A5:P5"/>
    <mergeCell ref="A6:P6"/>
    <mergeCell ref="A7:P7"/>
    <mergeCell ref="A89:J89"/>
    <mergeCell ref="A9:A10"/>
    <mergeCell ref="B9:B10"/>
    <mergeCell ref="C9:C10"/>
    <mergeCell ref="D9:P9"/>
    <mergeCell ref="A87:J87"/>
    <mergeCell ref="A88:J88"/>
  </mergeCells>
  <printOptions horizontalCentered="1" verticalCentered="1"/>
  <pageMargins left="0" right="0" top="0" bottom="0" header="0.3" footer="0.3"/>
  <pageSetup scale="68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0216</vt:lpstr>
      <vt:lpstr>0001</vt:lpstr>
      <vt:lpstr>0002</vt:lpstr>
      <vt:lpstr>'0001'!Área_de_impresión</vt:lpstr>
      <vt:lpstr>'0002'!Área_de_impresión</vt:lpstr>
      <vt:lpstr>'0216'!Área_de_impresión</vt:lpstr>
      <vt:lpstr>'0001'!Títulos_a_imprimir</vt:lpstr>
      <vt:lpstr>'0002'!Títulos_a_imprimir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2022-03-21T13:30:00Z</dcterms:created>
  <dcterms:modified xsi:type="dcterms:W3CDTF">2022-03-21T13:44:21Z</dcterms:modified>
</cp:coreProperties>
</file>