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tables/table1.xml" ContentType="application/vnd.openxmlformats-officedocument.spreadsheetml.table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Agosto/"/>
    </mc:Choice>
  </mc:AlternateContent>
  <xr:revisionPtr revIDLastSave="0" documentId="8_{14DC340D-3C34-48AB-A737-C22231165135}" xr6:coauthVersionLast="47" xr6:coauthVersionMax="47" xr10:uidLastSave="{00000000-0000-0000-0000-000000000000}"/>
  <bookViews>
    <workbookView xWindow="-108" yWindow="-108" windowWidth="23256" windowHeight="12456" xr2:uid="{2C170334-1FDB-4E1B-BD8F-77B3A0C5B0A8}"/>
  </bookViews>
  <sheets>
    <sheet name="TRAM.PENS." sheetId="1" r:id="rId1"/>
  </sheets>
  <externalReferences>
    <externalReference r:id="rId2"/>
    <externalReference r:id="rId3"/>
  </externalReferences>
  <definedNames>
    <definedName name="porcafp">[1]Configuración!$B$11</definedName>
    <definedName name="porcriesgo">[1]Configuración!$B$12</definedName>
    <definedName name="porcsfs">[1]Configuración!$B$10</definedName>
    <definedName name="_xlnm.Print_Area" localSheetId="0">'TRAM.PENS.'!$A$1:$K$31</definedName>
    <definedName name="_xlnm.Print_Titles" localSheetId="0">'TRAM.PENS.'!$1:$6</definedName>
    <definedName name="SDOABR">[2]Hoja2!$D$6</definedName>
    <definedName name="SDOMAR">[2]Hoja2!$C$6</definedName>
    <definedName name="topeafp">[1]Configuración!$B$5</definedName>
    <definedName name="TOPEAFP22">[2]Hoja2!$C$19</definedName>
    <definedName name="toperl">[1]Configuración!$B$6</definedName>
    <definedName name="topesfs">[1]Configuración!$B$4</definedName>
    <definedName name="TOPESFS22">[2]Hoja2!$C$18</definedName>
    <definedName name="TOPESFS23">[2]Hoja2!$D$18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E24" i="1"/>
  <c r="B24" i="1"/>
</calcChain>
</file>

<file path=xl/sharedStrings.xml><?xml version="1.0" encoding="utf-8"?>
<sst xmlns="http://schemas.openxmlformats.org/spreadsheetml/2006/main" count="101" uniqueCount="62">
  <si>
    <t>DIRECCIÓN DE RECURSOS HUMANOS</t>
  </si>
  <si>
    <t>DEPTO. REGISTRO, CONTROL &amp; NOMINA</t>
  </si>
  <si>
    <t>REPORTE DE PERSONAL EN TRAMITE DE PENSION - CORRESPONDIENTE A AGOSTO DE 2026</t>
  </si>
  <si>
    <t>NOMBRE Y APELLIDO</t>
  </si>
  <si>
    <t>CARGO</t>
  </si>
  <si>
    <t>DIRECCIÓN O DEPARTAMENTO</t>
  </si>
  <si>
    <t>CATEGORIA DEL SERVIDOR</t>
  </si>
  <si>
    <t>INGRESO BRUTO</t>
  </si>
  <si>
    <t>ISR</t>
  </si>
  <si>
    <t>SFS</t>
  </si>
  <si>
    <t>AFP</t>
  </si>
  <si>
    <t>OTROS DESC</t>
  </si>
  <si>
    <t>INGRESO NETO</t>
  </si>
  <si>
    <t>GENERO</t>
  </si>
  <si>
    <t>NELIS IMACULADA GUERRERO HERNANDEZ</t>
  </si>
  <si>
    <t>COORDINADOR DOCENTE</t>
  </si>
  <si>
    <t>MINISTERIO DE CULTURA</t>
  </si>
  <si>
    <t>TRAMITE DE PENSION</t>
  </si>
  <si>
    <t>F</t>
  </si>
  <si>
    <t>JOSEFA SOTO DE GUZMAN</t>
  </si>
  <si>
    <t>SEC. AUX. I</t>
  </si>
  <si>
    <t>SOCRATES DE JESUS ACOSTA VIDAL</t>
  </si>
  <si>
    <t>INSPECTOR DE CINE</t>
  </si>
  <si>
    <t>COMISION NACIONAL DE ESPECTACULOS PUBLICOS Y RADIOFONIA</t>
  </si>
  <si>
    <t>M</t>
  </si>
  <si>
    <t>RAFAEL ERNESTO JOVINE CEBALLOS</t>
  </si>
  <si>
    <t>AUXILIAR OFICINA</t>
  </si>
  <si>
    <t>DEPARTAMENTO DE ACTIVO FIJO</t>
  </si>
  <si>
    <t>MARIELLE DENISE DE LUNA GUZMAN</t>
  </si>
  <si>
    <t>COORDINADOR (A)</t>
  </si>
  <si>
    <t>DIRECCION DE COMUNICACIONES</t>
  </si>
  <si>
    <t>LAUTERIA GENAO MOREL</t>
  </si>
  <si>
    <t>ENCARGADO (A)</t>
  </si>
  <si>
    <t>DEPARTAMENTO DE DESARROLLO INSTITUCIONAL</t>
  </si>
  <si>
    <t>LUCIA MARIA GOMEZ CUELLO</t>
  </si>
  <si>
    <t>AUXILIAR</t>
  </si>
  <si>
    <t>TEATRO NACIONAL</t>
  </si>
  <si>
    <t>MARIA CEPEDA RODRIGUEZ</t>
  </si>
  <si>
    <t>BAILARINA</t>
  </si>
  <si>
    <t>CENTRO DE LA CULTURA DE SANTIAGO</t>
  </si>
  <si>
    <t>FERMIN ANTONIO MENDEZ DE LEON</t>
  </si>
  <si>
    <t>ELECTRICISTA</t>
  </si>
  <si>
    <t>MARGARITA ROSARIO</t>
  </si>
  <si>
    <t>TECNICO DE RESTAURACION</t>
  </si>
  <si>
    <t>VICEMINISTERIO DE PATRIMONIO CULTURAL</t>
  </si>
  <si>
    <t>LUISA DE JESUS VILLALONA BLANCO</t>
  </si>
  <si>
    <t>DIRECCION NACIONAL DE PATRIMONIO MONUMENTAL</t>
  </si>
  <si>
    <t>LOURDES MARGARITA MARMOLEJOS VILLAVICENCIO</t>
  </si>
  <si>
    <t>DIRECTOR (A)</t>
  </si>
  <si>
    <t>DIRECCION EDITORA NACIONAL</t>
  </si>
  <si>
    <t>ALBERTO BOLIVAR ARIAS RODRIGUEZ</t>
  </si>
  <si>
    <t>INSTRUCTOR ARTÍSTICO</t>
  </si>
  <si>
    <t>CENTRO NACIONAL DE ARTESANIA</t>
  </si>
  <si>
    <t>ANGEL YONIS GARCIA CASTILLO</t>
  </si>
  <si>
    <t>MAESTRO DE ARTESANIA</t>
  </si>
  <si>
    <t>DAISY DE JESUS ALVAREZ LEGER</t>
  </si>
  <si>
    <t>ENC.ESC.CANA Y CAB.</t>
  </si>
  <si>
    <t>JOSE CLASTON SOLANO DE JESUS</t>
  </si>
  <si>
    <t>REYNA ISABEL SOSA CRUCETA</t>
  </si>
  <si>
    <t>PROFESOR (A)</t>
  </si>
  <si>
    <t>TOTAL</t>
  </si>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</sst>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Gotham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3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6" fillId="0" borderId="0" xfId="0" applyFont="1" applyAlignment="1">
      <alignment vertical="top"/>
    </xf>
    <xf numFmtId="14" fontId="2" fillId="0" borderId="0" xfId="1" applyNumberFormat="1" applyFont="1" applyAlignment="1">
      <alignment vertical="top"/>
    </xf>
    <xf numFmtId="0" fontId="7" fillId="0" borderId="0" xfId="0" applyFont="1" applyAlignment="1">
      <alignment vertical="top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11" fillId="0" borderId="0" xfId="2" applyFont="1" applyAlignment="1">
      <alignment vertical="top"/>
    </xf>
    <xf numFmtId="164" fontId="9" fillId="0" borderId="0" xfId="1" applyFont="1" applyFill="1" applyBorder="1" applyAlignment="1">
      <alignment vertical="top" wrapText="1"/>
    </xf>
    <xf numFmtId="164" fontId="9" fillId="0" borderId="0" xfId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164" fontId="9" fillId="0" borderId="0" xfId="0" applyNumberFormat="1" applyFont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</cellXfs>
  <cellStyles count="3">
    <cellStyle name="Comma" xfId="1" builtinId="3"/>
    <cellStyle name="Normal" xfId="0" builtinId="0"/>
    <cellStyle name="Normal_datos" xfId="2" xr:uid="{562793A7-FEE2-4A02-9469-E4CA4D508C79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family val="2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0</xdr:rowOff>
    </xdr:from>
    <xdr:to>
      <xdr:col>0</xdr:col>
      <xdr:colOff>2266950</xdr:colOff>
      <xdr:row>4</xdr:row>
      <xdr:rowOff>127548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D1B3CF3-B94F-4795-B046-60430048EE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571500" y="0"/>
          <a:ext cx="1695450" cy="9200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>
        <row r="4">
          <cell r="B4">
            <v>156000</v>
          </cell>
        </row>
        <row r="5">
          <cell r="B5">
            <v>312000</v>
          </cell>
        </row>
        <row r="6">
          <cell r="B6">
            <v>62400</v>
          </cell>
        </row>
        <row r="10">
          <cell r="B10">
            <v>7.0900000000000005E-2</v>
          </cell>
        </row>
        <row r="11">
          <cell r="B11">
            <v>7.0999999999999994E-2</v>
          </cell>
        </row>
        <row r="12">
          <cell r="B12">
            <v>1.0999999999999999E-2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6">
          <cell r="C6">
            <v>175000</v>
          </cell>
          <cell r="D6">
            <v>175000</v>
          </cell>
        </row>
        <row r="18">
          <cell r="C18">
            <v>162625</v>
          </cell>
          <cell r="D18">
            <v>187020</v>
          </cell>
        </row>
        <row r="19">
          <cell r="C19">
            <v>325250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19D582-525A-46D9-8FBC-2A6D6C886C56}" name="Tabla7" displayName="Tabla7" ref="A6:K24" totalsRowCount="1" headerRowDxfId="24" dataDxfId="23" totalsRowDxfId="22">
  <tableColumns count="11">
    <tableColumn id="1" xr3:uid="{260DE685-7793-4E97-8DE3-4BE31A703B4C}" name="NOMBRE Y APELLIDO" totalsRowLabel="TOTAL" dataDxfId="20" totalsRowDxfId="21"/>
    <tableColumn id="13" xr3:uid="{EB86329D-0539-40D1-A84F-D1F37326A098}" name="CARGO" totalsRowFunction="count" dataDxfId="18" totalsRowDxfId="19"/>
    <tableColumn id="6" xr3:uid="{3B4100BA-E006-417F-BEF0-7450607A41C4}" name="DIRECCIÓN O DEPARTAMENTO" dataDxfId="16" totalsRowDxfId="17"/>
    <tableColumn id="4" xr3:uid="{CE51063A-54D7-42CB-B5FC-7BB574AB233B}" name="CATEGORIA DEL SERVIDOR" dataDxfId="14" totalsRowDxfId="15"/>
    <tableColumn id="5" xr3:uid="{29B50E05-2ADD-4CF3-ADB3-BD3D5148372D}" name="INGRESO BRUTO" totalsRowFunction="sum" dataDxfId="12" totalsRowDxfId="13"/>
    <tableColumn id="8" xr3:uid="{EA746AC3-D67C-48A2-9F1B-D9F1E45FF103}" name="ISR" totalsRowFunction="sum" dataDxfId="10" totalsRowDxfId="11"/>
    <tableColumn id="9" xr3:uid="{D4AAA65C-E008-4CF2-A3E0-59E8ABCFA6D7}" name="SFS" totalsRowFunction="sum" dataDxfId="8" totalsRowDxfId="9"/>
    <tableColumn id="7" xr3:uid="{B9262ACF-B5D5-45C8-8A61-1B38ACE9E286}" name="AFP" totalsRowFunction="sum" dataDxfId="6" totalsRowDxfId="7"/>
    <tableColumn id="11" xr3:uid="{77400367-3AD5-4252-814F-5113340BFE41}" name="OTROS DESC" totalsRowFunction="custom" dataDxfId="4" totalsRowDxfId="5">
      <totalsRowFormula>SUBTOTAL(109,Tabla7[INGRESO NETO])</totalsRowFormula>
    </tableColumn>
    <tableColumn id="12" xr3:uid="{5D782540-268E-424E-AB65-359AFE6B6A38}" name="INGRESO NETO" totalsRowFunction="sum" dataDxfId="2" totalsRowDxfId="3"/>
    <tableColumn id="2" xr3:uid="{5DCC1C84-76D9-4FCD-B3BA-4E3AB2C6AA30}" name="GENERO" dataDxfId="0" totalsRowDxfId="1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33F16-DE95-4C9F-A57B-9BF1864EA5F8}">
  <sheetPr>
    <tabColor rgb="FF00B0F0"/>
    <pageSetUpPr fitToPage="1"/>
  </sheetPr>
  <dimension ref="A1:K32"/>
  <sheetViews>
    <sheetView showGridLines="0" tabSelected="1" view="pageBreakPreview" zoomScaleNormal="100" zoomScaleSheetLayoutView="100" workbookViewId="0"/>
  </sheetViews>
  <sheetFormatPr defaultColWidth="11.5546875" defaultRowHeight="13.8"/>
  <cols>
    <col min="1" max="1" width="41.33203125" style="6" bestFit="1" customWidth="1"/>
    <col min="2" max="2" width="25.109375" style="6" customWidth="1"/>
    <col min="3" max="3" width="39.109375" style="6" bestFit="1" customWidth="1"/>
    <col min="4" max="4" width="21.6640625" style="6" bestFit="1" customWidth="1"/>
    <col min="5" max="5" width="10.88671875" style="6" bestFit="1" customWidth="1"/>
    <col min="6" max="8" width="9.88671875" style="6" bestFit="1" customWidth="1"/>
    <col min="9" max="10" width="10.88671875" style="6" bestFit="1" customWidth="1"/>
    <col min="11" max="11" width="7.44140625" style="6" bestFit="1" customWidth="1"/>
    <col min="12" max="16384" width="11.5546875" style="6"/>
  </cols>
  <sheetData>
    <row r="1" spans="1:11" s="1" customFormat="1" ht="15.6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11" s="1" customFormat="1" ht="14.4">
      <c r="B2" s="4" t="s">
        <v>1</v>
      </c>
      <c r="E2" s="3"/>
      <c r="F2" s="3"/>
      <c r="G2" s="3"/>
      <c r="H2" s="3"/>
      <c r="I2" s="3"/>
      <c r="J2" s="3"/>
      <c r="K2" s="3"/>
    </row>
    <row r="3" spans="1:11" s="1" customFormat="1" ht="14.4">
      <c r="B3" s="5"/>
      <c r="E3" s="3"/>
      <c r="F3" s="3"/>
      <c r="G3" s="3"/>
      <c r="H3" s="3"/>
      <c r="I3" s="3"/>
      <c r="J3" s="3"/>
      <c r="K3" s="3"/>
    </row>
    <row r="4" spans="1:11" ht="18">
      <c r="B4" s="7" t="s">
        <v>2</v>
      </c>
      <c r="E4" s="8"/>
      <c r="F4" s="8"/>
      <c r="G4" s="8"/>
      <c r="H4" s="8"/>
      <c r="I4" s="8"/>
      <c r="J4" s="9">
        <v>46274</v>
      </c>
      <c r="K4" s="8"/>
    </row>
    <row r="5" spans="1:11">
      <c r="C5" s="10"/>
      <c r="D5" s="8"/>
      <c r="E5" s="8"/>
      <c r="F5" s="8"/>
      <c r="G5" s="8"/>
      <c r="H5" s="8"/>
      <c r="I5" s="8"/>
      <c r="J5" s="8"/>
      <c r="K5" s="8"/>
    </row>
    <row r="6" spans="1:11" ht="27.6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  <c r="K6" s="11" t="s">
        <v>13</v>
      </c>
    </row>
    <row r="7" spans="1:11">
      <c r="A7" s="12" t="s">
        <v>14</v>
      </c>
      <c r="B7" s="12" t="s">
        <v>15</v>
      </c>
      <c r="C7" s="12" t="s">
        <v>16</v>
      </c>
      <c r="D7" s="13" t="s">
        <v>17</v>
      </c>
      <c r="E7" s="14">
        <v>70000</v>
      </c>
      <c r="F7" s="14">
        <v>0</v>
      </c>
      <c r="G7" s="14">
        <v>2128</v>
      </c>
      <c r="H7" s="14">
        <v>2009</v>
      </c>
      <c r="I7" s="14">
        <v>940.45999999999913</v>
      </c>
      <c r="J7" s="15">
        <v>64922.54</v>
      </c>
      <c r="K7" s="16" t="s">
        <v>18</v>
      </c>
    </row>
    <row r="8" spans="1:11">
      <c r="A8" s="12" t="s">
        <v>19</v>
      </c>
      <c r="B8" s="12" t="s">
        <v>20</v>
      </c>
      <c r="C8" s="12" t="s">
        <v>16</v>
      </c>
      <c r="D8" s="13" t="s">
        <v>17</v>
      </c>
      <c r="E8" s="14">
        <v>10000</v>
      </c>
      <c r="F8" s="14">
        <v>0</v>
      </c>
      <c r="G8" s="14">
        <v>304</v>
      </c>
      <c r="H8" s="14">
        <v>287</v>
      </c>
      <c r="I8" s="14">
        <v>75</v>
      </c>
      <c r="J8" s="15">
        <v>9334</v>
      </c>
      <c r="K8" s="16" t="s">
        <v>18</v>
      </c>
    </row>
    <row r="9" spans="1:11" ht="27.6">
      <c r="A9" s="12" t="s">
        <v>21</v>
      </c>
      <c r="B9" s="12" t="s">
        <v>22</v>
      </c>
      <c r="C9" s="12" t="s">
        <v>23</v>
      </c>
      <c r="D9" s="13" t="s">
        <v>17</v>
      </c>
      <c r="E9" s="14">
        <v>35000</v>
      </c>
      <c r="F9" s="14">
        <v>0</v>
      </c>
      <c r="G9" s="14">
        <v>1064</v>
      </c>
      <c r="H9" s="14">
        <v>1004.5</v>
      </c>
      <c r="I9" s="14">
        <v>614.0099999999984</v>
      </c>
      <c r="J9" s="15">
        <v>32317.49</v>
      </c>
      <c r="K9" s="16" t="s">
        <v>24</v>
      </c>
    </row>
    <row r="10" spans="1:11">
      <c r="A10" s="12" t="s">
        <v>25</v>
      </c>
      <c r="B10" s="12" t="s">
        <v>26</v>
      </c>
      <c r="C10" s="12" t="s">
        <v>27</v>
      </c>
      <c r="D10" s="13" t="s">
        <v>17</v>
      </c>
      <c r="E10" s="14">
        <v>19000.55</v>
      </c>
      <c r="F10" s="14">
        <v>0</v>
      </c>
      <c r="G10" s="14">
        <v>577.62</v>
      </c>
      <c r="H10" s="14">
        <v>545.32000000000005</v>
      </c>
      <c r="I10" s="14">
        <v>74.999999999998636</v>
      </c>
      <c r="J10" s="15">
        <v>17802.61</v>
      </c>
      <c r="K10" s="16" t="s">
        <v>24</v>
      </c>
    </row>
    <row r="11" spans="1:11">
      <c r="A11" s="12" t="s">
        <v>28</v>
      </c>
      <c r="B11" s="12" t="s">
        <v>29</v>
      </c>
      <c r="C11" s="12" t="s">
        <v>30</v>
      </c>
      <c r="D11" s="13" t="s">
        <v>17</v>
      </c>
      <c r="E11" s="14">
        <v>75000</v>
      </c>
      <c r="F11" s="14">
        <v>6309.38</v>
      </c>
      <c r="G11" s="14">
        <v>2280</v>
      </c>
      <c r="H11" s="14">
        <v>2152.5</v>
      </c>
      <c r="I11" s="14">
        <v>24.999999999996362</v>
      </c>
      <c r="J11" s="15">
        <v>64233.120000000003</v>
      </c>
      <c r="K11" s="16" t="s">
        <v>18</v>
      </c>
    </row>
    <row r="12" spans="1:11" ht="27.6">
      <c r="A12" s="12" t="s">
        <v>31</v>
      </c>
      <c r="B12" s="12" t="s">
        <v>32</v>
      </c>
      <c r="C12" s="12" t="s">
        <v>33</v>
      </c>
      <c r="D12" s="13" t="s">
        <v>17</v>
      </c>
      <c r="E12" s="14">
        <v>115000</v>
      </c>
      <c r="F12" s="14">
        <v>15633.74</v>
      </c>
      <c r="G12" s="14">
        <v>3496</v>
      </c>
      <c r="H12" s="14">
        <v>3300.5</v>
      </c>
      <c r="I12" s="14">
        <v>4454.0600000000049</v>
      </c>
      <c r="J12" s="15">
        <v>88115.7</v>
      </c>
      <c r="K12" s="16" t="s">
        <v>18</v>
      </c>
    </row>
    <row r="13" spans="1:11">
      <c r="A13" s="12" t="s">
        <v>34</v>
      </c>
      <c r="B13" s="12" t="s">
        <v>35</v>
      </c>
      <c r="C13" s="12" t="s">
        <v>36</v>
      </c>
      <c r="D13" s="13" t="s">
        <v>17</v>
      </c>
      <c r="E13" s="14">
        <v>35000</v>
      </c>
      <c r="F13" s="14">
        <v>0</v>
      </c>
      <c r="G13" s="14">
        <v>1064</v>
      </c>
      <c r="H13" s="14">
        <v>1004.5</v>
      </c>
      <c r="I13" s="14">
        <v>614.0099999999984</v>
      </c>
      <c r="J13" s="15">
        <v>32317.49</v>
      </c>
      <c r="K13" s="16" t="s">
        <v>18</v>
      </c>
    </row>
    <row r="14" spans="1:11">
      <c r="A14" s="12" t="s">
        <v>37</v>
      </c>
      <c r="B14" s="12" t="s">
        <v>38</v>
      </c>
      <c r="C14" s="12" t="s">
        <v>39</v>
      </c>
      <c r="D14" s="13" t="s">
        <v>17</v>
      </c>
      <c r="E14" s="14">
        <v>40000</v>
      </c>
      <c r="F14" s="14">
        <v>442.65</v>
      </c>
      <c r="G14" s="14">
        <v>1216</v>
      </c>
      <c r="H14" s="14">
        <v>1148</v>
      </c>
      <c r="I14" s="14">
        <v>75.000000000001364</v>
      </c>
      <c r="J14" s="15">
        <v>37118.35</v>
      </c>
      <c r="K14" s="16" t="s">
        <v>18</v>
      </c>
    </row>
    <row r="15" spans="1:11">
      <c r="A15" s="12" t="s">
        <v>40</v>
      </c>
      <c r="B15" s="12" t="s">
        <v>41</v>
      </c>
      <c r="C15" s="12" t="s">
        <v>39</v>
      </c>
      <c r="D15" s="13" t="s">
        <v>17</v>
      </c>
      <c r="E15" s="14">
        <v>30000</v>
      </c>
      <c r="F15" s="14">
        <v>0</v>
      </c>
      <c r="G15" s="14">
        <v>912</v>
      </c>
      <c r="H15" s="14">
        <v>861</v>
      </c>
      <c r="I15" s="14">
        <v>1153.0200000000004</v>
      </c>
      <c r="J15" s="15">
        <v>27073.98</v>
      </c>
      <c r="K15" s="16" t="s">
        <v>24</v>
      </c>
    </row>
    <row r="16" spans="1:11">
      <c r="A16" s="12" t="s">
        <v>42</v>
      </c>
      <c r="B16" s="12" t="s">
        <v>43</v>
      </c>
      <c r="C16" s="12" t="s">
        <v>44</v>
      </c>
      <c r="D16" s="13" t="s">
        <v>17</v>
      </c>
      <c r="E16" s="14">
        <v>45000</v>
      </c>
      <c r="F16" s="14">
        <v>1148.33</v>
      </c>
      <c r="G16" s="14">
        <v>1368</v>
      </c>
      <c r="H16" s="14">
        <v>1291.5</v>
      </c>
      <c r="I16" s="14">
        <v>14404.609999999999</v>
      </c>
      <c r="J16" s="15">
        <v>26787.56</v>
      </c>
      <c r="K16" s="16" t="s">
        <v>18</v>
      </c>
    </row>
    <row r="17" spans="1:11" ht="27.6">
      <c r="A17" s="12" t="s">
        <v>45</v>
      </c>
      <c r="B17" s="12" t="s">
        <v>32</v>
      </c>
      <c r="C17" s="12" t="s">
        <v>46</v>
      </c>
      <c r="D17" s="13" t="s">
        <v>17</v>
      </c>
      <c r="E17" s="14">
        <v>100000</v>
      </c>
      <c r="F17" s="14">
        <v>12105.37</v>
      </c>
      <c r="G17" s="14">
        <v>3040</v>
      </c>
      <c r="H17" s="14">
        <v>2870</v>
      </c>
      <c r="I17" s="14">
        <v>614.01000000000204</v>
      </c>
      <c r="J17" s="15">
        <v>81370.62</v>
      </c>
      <c r="K17" s="16" t="s">
        <v>18</v>
      </c>
    </row>
    <row r="18" spans="1:11" ht="27.6">
      <c r="A18" s="12" t="s">
        <v>47</v>
      </c>
      <c r="B18" s="12" t="s">
        <v>48</v>
      </c>
      <c r="C18" s="12" t="s">
        <v>49</v>
      </c>
      <c r="D18" s="13" t="s">
        <v>17</v>
      </c>
      <c r="E18" s="14">
        <v>150000</v>
      </c>
      <c r="F18" s="14">
        <v>23866.62</v>
      </c>
      <c r="G18" s="14">
        <v>4560</v>
      </c>
      <c r="H18" s="14">
        <v>4305</v>
      </c>
      <c r="I18" s="14">
        <v>6245.7900000000045</v>
      </c>
      <c r="J18" s="15">
        <v>111022.59</v>
      </c>
      <c r="K18" s="16" t="s">
        <v>18</v>
      </c>
    </row>
    <row r="19" spans="1:11">
      <c r="A19" s="12" t="s">
        <v>50</v>
      </c>
      <c r="B19" s="12" t="s">
        <v>51</v>
      </c>
      <c r="C19" s="12" t="s">
        <v>52</v>
      </c>
      <c r="D19" s="13" t="s">
        <v>17</v>
      </c>
      <c r="E19" s="14">
        <v>30000</v>
      </c>
      <c r="F19" s="14">
        <v>0</v>
      </c>
      <c r="G19" s="14">
        <v>912</v>
      </c>
      <c r="H19" s="14">
        <v>861</v>
      </c>
      <c r="I19" s="14">
        <v>10327.18</v>
      </c>
      <c r="J19" s="15">
        <v>17899.82</v>
      </c>
      <c r="K19" s="16" t="s">
        <v>24</v>
      </c>
    </row>
    <row r="20" spans="1:11">
      <c r="A20" s="12" t="s">
        <v>53</v>
      </c>
      <c r="B20" s="12" t="s">
        <v>54</v>
      </c>
      <c r="C20" s="12" t="s">
        <v>52</v>
      </c>
      <c r="D20" s="13" t="s">
        <v>17</v>
      </c>
      <c r="E20" s="14">
        <v>30000</v>
      </c>
      <c r="F20" s="14">
        <v>0</v>
      </c>
      <c r="G20" s="14">
        <v>912</v>
      </c>
      <c r="H20" s="14">
        <v>861</v>
      </c>
      <c r="I20" s="14">
        <v>11835.52</v>
      </c>
      <c r="J20" s="15">
        <v>16391.48</v>
      </c>
      <c r="K20" s="16" t="s">
        <v>24</v>
      </c>
    </row>
    <row r="21" spans="1:11">
      <c r="A21" s="12" t="s">
        <v>55</v>
      </c>
      <c r="B21" s="12" t="s">
        <v>56</v>
      </c>
      <c r="C21" s="12" t="s">
        <v>52</v>
      </c>
      <c r="D21" s="13" t="s">
        <v>17</v>
      </c>
      <c r="E21" s="14">
        <v>30000</v>
      </c>
      <c r="F21" s="14">
        <v>0</v>
      </c>
      <c r="G21" s="14">
        <v>912</v>
      </c>
      <c r="H21" s="14">
        <v>861</v>
      </c>
      <c r="I21" s="14">
        <v>10698.18</v>
      </c>
      <c r="J21" s="15">
        <v>17528.82</v>
      </c>
      <c r="K21" s="16" t="s">
        <v>18</v>
      </c>
    </row>
    <row r="22" spans="1:11">
      <c r="A22" s="12" t="s">
        <v>57</v>
      </c>
      <c r="B22" s="12" t="s">
        <v>54</v>
      </c>
      <c r="C22" s="12" t="s">
        <v>52</v>
      </c>
      <c r="D22" s="13" t="s">
        <v>17</v>
      </c>
      <c r="E22" s="14">
        <v>30000</v>
      </c>
      <c r="F22" s="14">
        <v>0</v>
      </c>
      <c r="G22" s="14">
        <v>912</v>
      </c>
      <c r="H22" s="14">
        <v>861</v>
      </c>
      <c r="I22" s="14">
        <v>75</v>
      </c>
      <c r="J22" s="15">
        <v>28152</v>
      </c>
      <c r="K22" s="16" t="s">
        <v>24</v>
      </c>
    </row>
    <row r="23" spans="1:11">
      <c r="A23" s="12" t="s">
        <v>58</v>
      </c>
      <c r="B23" s="12" t="s">
        <v>59</v>
      </c>
      <c r="C23" s="12" t="s">
        <v>52</v>
      </c>
      <c r="D23" s="13" t="s">
        <v>17</v>
      </c>
      <c r="E23" s="14">
        <v>30000</v>
      </c>
      <c r="F23" s="14">
        <v>0</v>
      </c>
      <c r="G23" s="14">
        <v>912</v>
      </c>
      <c r="H23" s="14">
        <v>861</v>
      </c>
      <c r="I23" s="14">
        <v>4780.7599999999984</v>
      </c>
      <c r="J23" s="15">
        <v>23446.240000000002</v>
      </c>
      <c r="K23" s="16" t="s">
        <v>18</v>
      </c>
    </row>
    <row r="24" spans="1:11">
      <c r="A24" s="12" t="s">
        <v>60</v>
      </c>
      <c r="B24" s="17">
        <f>SUBTOTAL(103,Tabla7[CARGO])</f>
        <v>17</v>
      </c>
      <c r="C24" s="12"/>
      <c r="D24" s="12"/>
      <c r="E24" s="18">
        <f>SUBTOTAL(109,Tabla7[INGRESO BRUTO])</f>
        <v>874000.55</v>
      </c>
      <c r="F24" s="18">
        <f>SUBTOTAL(109,Tabla7[ISR])</f>
        <v>59506.09</v>
      </c>
      <c r="G24" s="18">
        <f>SUBTOTAL(109,Tabla7[SFS])</f>
        <v>26569.62</v>
      </c>
      <c r="H24" s="18">
        <f>SUBTOTAL(109,Tabla7[AFP])</f>
        <v>25083.82</v>
      </c>
      <c r="I24" s="18">
        <f>SUBTOTAL(109,Tabla7[INGRESO NETO])</f>
        <v>695834.4099999998</v>
      </c>
      <c r="J24" s="18">
        <f>SUBTOTAL(109,Tabla7[INGRESO NETO])</f>
        <v>695834.4099999998</v>
      </c>
      <c r="K24" s="12"/>
    </row>
    <row r="25" spans="1:11">
      <c r="A25" s="12"/>
      <c r="B25" s="17"/>
      <c r="C25" s="12"/>
      <c r="D25" s="12"/>
      <c r="E25" s="18"/>
      <c r="F25" s="18"/>
      <c r="G25" s="18"/>
      <c r="H25" s="18"/>
      <c r="I25" s="18"/>
      <c r="J25" s="18"/>
      <c r="K25" s="12"/>
    </row>
    <row r="26" spans="1:11">
      <c r="A26" s="12"/>
      <c r="B26" s="17"/>
      <c r="C26" s="12"/>
      <c r="D26" s="12"/>
      <c r="E26" s="18"/>
      <c r="F26" s="18"/>
      <c r="G26" s="18"/>
      <c r="H26" s="18"/>
      <c r="I26" s="18"/>
      <c r="J26" s="18"/>
      <c r="K26" s="12"/>
    </row>
    <row r="27" spans="1:11">
      <c r="A27" s="12"/>
      <c r="B27" s="17"/>
      <c r="C27" s="12"/>
      <c r="D27" s="12"/>
      <c r="E27" s="18"/>
      <c r="F27" s="18"/>
      <c r="G27" s="18"/>
      <c r="H27" s="18"/>
      <c r="I27" s="18"/>
      <c r="J27" s="18"/>
      <c r="K27" s="12"/>
    </row>
    <row r="28" spans="1:11">
      <c r="A28" s="12"/>
      <c r="B28" s="17"/>
      <c r="C28" s="12"/>
      <c r="D28" s="12"/>
      <c r="E28" s="18"/>
      <c r="F28" s="18"/>
      <c r="G28" s="18"/>
      <c r="H28" s="18"/>
      <c r="I28" s="18"/>
      <c r="J28" s="18"/>
      <c r="K28" s="12"/>
    </row>
    <row r="29" spans="1:11">
      <c r="A29" s="12"/>
      <c r="B29" s="17"/>
      <c r="C29" s="12"/>
      <c r="D29" s="12"/>
      <c r="E29" s="18"/>
      <c r="F29" s="18"/>
      <c r="G29" s="18"/>
      <c r="H29" s="18"/>
      <c r="I29" s="18"/>
      <c r="J29" s="18"/>
      <c r="K29" s="12"/>
    </row>
    <row r="30" spans="1:11">
      <c r="A30" s="12"/>
      <c r="B30" s="17"/>
      <c r="C30" s="12"/>
      <c r="D30" s="12"/>
      <c r="E30" s="18"/>
      <c r="F30" s="18"/>
      <c r="G30" s="18"/>
      <c r="H30" s="18"/>
      <c r="I30" s="18"/>
      <c r="J30" s="18"/>
      <c r="K30" s="12"/>
    </row>
    <row r="31" spans="1:11" ht="27.6">
      <c r="A31" s="19" t="s">
        <v>61</v>
      </c>
      <c r="B31" s="10"/>
    </row>
    <row r="32" spans="1:11">
      <c r="A32" s="20"/>
      <c r="B32" s="8"/>
    </row>
  </sheetData>
  <conditionalFormatting sqref="A31">
    <cfRule type="duplicateValues" dxfId="25" priority="1"/>
  </conditionalFormatting>
  <pageMargins left="0.23622047244094491" right="0.23622047244094491" top="0.19685039370078741" bottom="0.74803149606299213" header="0.31496062992125984" footer="0.31496062992125984"/>
  <pageSetup paperSize="5" scale="87" fitToHeight="0" orientation="landscape" r:id="rId1"/>
  <headerFooter>
    <oddFooter>&amp;C&amp;P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A221AB62-804D-4F00-83ED-922901D0FB69}"/>
</file>

<file path=customXml/itemProps2.xml><?xml version="1.0" encoding="utf-8"?>
<ds:datastoreItem xmlns:ds="http://schemas.openxmlformats.org/officeDocument/2006/customXml" ds:itemID="{8D80C9B1-7023-4F0E-B829-5A1B47A71CB0}"/>
</file>

<file path=customXml/itemProps3.xml><?xml version="1.0" encoding="utf-8"?>
<ds:datastoreItem xmlns:ds="http://schemas.openxmlformats.org/officeDocument/2006/customXml" ds:itemID="{2D6CA88E-9A03-48D0-9056-C4E038AD3D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TRAM.PENS.</vt:lpstr>
      <vt:lpstr>TRAM.PENS.!Print_Area</vt:lpstr>
      <vt:lpstr>TRAM.PENS.!Print_Titles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Xabier De León</dc:creator>
  <cp:lastModifiedBy>Xabier De León</cp:lastModifiedBy>
  <dcterms:created xsi:type="dcterms:W3CDTF">2026-09-10T15:59:36Z</dcterms:created>
  <dcterms:modified xsi:type="dcterms:W3CDTF">2026-09-10T16:00:21Z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