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Recursos Humanos/Septiembre/"/>
    </mc:Choice>
  </mc:AlternateContent>
  <xr:revisionPtr revIDLastSave="0" documentId="8_{5C4EE4E6-3F22-439B-A4CD-AEC0AC231838}" xr6:coauthVersionLast="47" xr6:coauthVersionMax="47" xr10:uidLastSave="{00000000-0000-0000-0000-000000000000}"/>
  <bookViews>
    <workbookView xWindow="-120" yWindow="-120" windowWidth="20730" windowHeight="11160" xr2:uid="{41B464E2-FA19-4BA3-95C0-B851A884B774}"/>
  </bookViews>
  <sheets>
    <sheet name="TRAM.PENS." sheetId="1" r:id="rId1"/>
  </sheets>
  <externalReferences>
    <externalReference r:id="rId2"/>
    <externalReference r:id="rId3"/>
  </externalReferences>
  <definedNames>
    <definedName name="_xlnm.Print_Area" localSheetId="0">'TRAM.PENS.'!$A$1:$K$25</definedName>
    <definedName name="porcafp">[1]Configuración!$B$11</definedName>
    <definedName name="porcriesgo">[1]Configuración!$B$12</definedName>
    <definedName name="porcsfs">[1]Configuración!$B$10</definedName>
    <definedName name="SDOABR">[2]Hoja2!$D$6</definedName>
    <definedName name="SDOMAR">[2]Hoja2!$C$6</definedName>
    <definedName name="_xlnm.Print_Titles" localSheetId="0">'TRAM.PENS.'!$1:$6</definedName>
    <definedName name="topeafp">[1]Configuración!$B$5</definedName>
    <definedName name="TOPEAFP22">[2]Hoja2!$C$19</definedName>
    <definedName name="toperl">[1]Configuración!$B$6</definedName>
    <definedName name="topesfs">[1]Configuración!$B$4</definedName>
    <definedName name="TOPESFS22">[2]Hoja2!$C$18</definedName>
    <definedName name="TOPESFS23">[2]Hoja2!$D$18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  <c r="B18" i="1"/>
</calcChain>
</file>

<file path=xl/sharedStrings.xml><?xml version="1.0" encoding="utf-8"?>
<sst xmlns="http://schemas.openxmlformats.org/spreadsheetml/2006/main" count="71" uniqueCount="51">
  <si>
    <t>DIRECCIÓN DE RECURSOS HUMANOS</t>
  </si>
  <si>
    <t>DEPTO. REGISTRO, CONTROL &amp; NOMINA</t>
  </si>
  <si>
    <t>REPORTE DE PERSONAL EN TRAMITE DE PENSION - CORRESPONDIENTE A SEPTIEMBRE DE 2026</t>
  </si>
  <si>
    <t>NOMBRE Y APELLIDO</t>
  </si>
  <si>
    <t>CARGO</t>
  </si>
  <si>
    <t>DIRECCIÓN O DEPARTAMENTO</t>
  </si>
  <si>
    <t>CATEGORIA DEL SERVIDOR</t>
  </si>
  <si>
    <t>INGRESO BRUTO</t>
  </si>
  <si>
    <t>ISR</t>
  </si>
  <si>
    <t>SFS</t>
  </si>
  <si>
    <t>AFP</t>
  </si>
  <si>
    <t>OTROS DESC</t>
  </si>
  <si>
    <t>INGRESO NETO</t>
  </si>
  <si>
    <t>GENERO</t>
  </si>
  <si>
    <t>NELIS IMACULADA GUERRERO HERNANDEZ</t>
  </si>
  <si>
    <t>COORDINADOR DOCENTE</t>
  </si>
  <si>
    <t>MINISTERIO DE CULTURA</t>
  </si>
  <si>
    <t>TRAMITE DE PENSION</t>
  </si>
  <si>
    <t>F</t>
  </si>
  <si>
    <t>SOCRATES DE JESUS ACOSTA VIDAL</t>
  </si>
  <si>
    <t>INSPECTOR DE CINE</t>
  </si>
  <si>
    <t>COMISION NACIONAL DE ESPECTACULOS PUBLICOS Y RADIOFONIA</t>
  </si>
  <si>
    <t>M</t>
  </si>
  <si>
    <t>RAFAEL ERNESTO JOVINE CEBALLOS</t>
  </si>
  <si>
    <t>AUXILIAR OFICINA</t>
  </si>
  <si>
    <t>DEPARTAMENTO DE ACTIVO FIJO</t>
  </si>
  <si>
    <t>MARIELLE DENISE DE LUNA GUZMAN</t>
  </si>
  <si>
    <t>COORDINADOR (A)</t>
  </si>
  <si>
    <t>DIRECCION DE COMUNICACIONES</t>
  </si>
  <si>
    <t>LAUTERIA GENAO MOREL</t>
  </si>
  <si>
    <t>ENCARGADO (A)</t>
  </si>
  <si>
    <t>DEPARTAMENTO DE DESARROLLO INSTITUCIONAL</t>
  </si>
  <si>
    <t>LUCIA MARIA GOMEZ CUELLO</t>
  </si>
  <si>
    <t>AUXILIAR</t>
  </si>
  <si>
    <t>TEATRO NACIONAL</t>
  </si>
  <si>
    <t>MARIA CEPEDA RODRIGUEZ</t>
  </si>
  <si>
    <t>BAILARINA</t>
  </si>
  <si>
    <t>CENTRO DE LA CULTURA DE SANTIAGO</t>
  </si>
  <si>
    <t>MARGARITA ROSARIO</t>
  </si>
  <si>
    <t>TECNICO DE RESTAURACION</t>
  </si>
  <si>
    <t>VICEMINISTERIO DE PATRIMONIO CULTURAL</t>
  </si>
  <si>
    <t>LUISA DE JESUS VILLALONA BLANCO</t>
  </si>
  <si>
    <t>DIRECCION NACIONAL DE PATRIMONIO MONUMENTAL</t>
  </si>
  <si>
    <t>LOURDES MARGARITA MARMOLEJOS VILLAVICENCIO</t>
  </si>
  <si>
    <t>DIRECTOR (A)</t>
  </si>
  <si>
    <t>DIRECCION EDITORA NACIONAL</t>
  </si>
  <si>
    <t>ANGEL YONIS GARCIA CASTILLO</t>
  </si>
  <si>
    <t>MAESTRO DE ARTESANIA</t>
  </si>
  <si>
    <t>CENTRO NACIONAL DE ARTESANIA</t>
  </si>
  <si>
    <t>TOTAL</t>
  </si>
  <si>
    <r>
      <t xml:space="preserve">María Amézquita
</t>
    </r>
    <r>
      <rPr>
        <sz val="10"/>
        <color theme="1"/>
        <rFont val="Calibri"/>
        <family val="2"/>
        <scheme val="minor"/>
      </rPr>
      <t>Directora de Recursos Humanos.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</si>
</sst>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Gotham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3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6" fillId="0" borderId="0" xfId="0" applyFont="1" applyAlignment="1">
      <alignment vertical="top"/>
    </xf>
    <xf numFmtId="14" fontId="2" fillId="0" borderId="0" xfId="1" applyNumberFormat="1" applyFont="1" applyAlignment="1">
      <alignment vertical="top"/>
    </xf>
    <xf numFmtId="0" fontId="7" fillId="0" borderId="0" xfId="0" applyFont="1" applyAlignment="1">
      <alignment vertical="top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11" fillId="0" borderId="0" xfId="2" applyFont="1" applyAlignment="1">
      <alignment vertical="top"/>
    </xf>
    <xf numFmtId="164" fontId="9" fillId="0" borderId="0" xfId="1" applyFont="1" applyFill="1" applyBorder="1" applyAlignment="1">
      <alignment vertical="top" wrapText="1"/>
    </xf>
    <xf numFmtId="164" fontId="9" fillId="0" borderId="0" xfId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164" fontId="9" fillId="0" borderId="0" xfId="0" applyNumberFormat="1" applyFont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</cellXfs>
  <cellStyles count="3">
    <cellStyle name="Millares" xfId="1" builtinId="3"/>
    <cellStyle name="Normal" xfId="0" builtinId="0"/>
    <cellStyle name="Normal_datos" xfId="2" xr:uid="{7364C068-25D5-4313-ADCF-C26649D45A92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family val="2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0</xdr:rowOff>
    </xdr:from>
    <xdr:to>
      <xdr:col>0</xdr:col>
      <xdr:colOff>2266950</xdr:colOff>
      <xdr:row>4</xdr:row>
      <xdr:rowOff>127548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5D1F68-9991-4C33-87CF-CEB2EFD503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60" t="15530" r="7113" b="13288"/>
        <a:stretch/>
      </xdr:blipFill>
      <xdr:spPr>
        <a:xfrm>
          <a:off x="571500" y="0"/>
          <a:ext cx="1695450" cy="9466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\Desktop\2021\PROYECCIONES\PLANTILLA%20PROYECCIONES%20ACT%20AGO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ompartidos%20Nomina\RENTA\EMPLEADO%20CON%20CARGO%20DOBLE%20-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ión"/>
      <sheetName val="Proyección"/>
      <sheetName val="112-AGO"/>
      <sheetName val="112-JUL"/>
      <sheetName val="PERSPERPROB"/>
      <sheetName val="CARRSEP2021"/>
      <sheetName val="RETROFIJO-p01"/>
      <sheetName val="RETROFIJO-p11"/>
      <sheetName val="RETROFIJO-p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2022"/>
      <sheetName val="ENERO"/>
      <sheetName val="FEBRERO"/>
      <sheetName val="MARZO"/>
      <sheetName val="SUPLENCIA"/>
      <sheetName val="INTERINATO"/>
      <sheetName val="INCENTIVO"/>
      <sheetName val="eventual"/>
      <sheetName val="ABRIL"/>
      <sheetName val="MAYO"/>
      <sheetName val="junio"/>
      <sheetName val="julio"/>
      <sheetName val="HR EXTRA"/>
      <sheetName val="museo-enero"/>
      <sheetName val="Hoja2"/>
      <sheetName val="Hoja1"/>
      <sheetName val="GGG-SALDO A FAVOR"/>
      <sheetName val="OMAR-SALDO A FAVOR (2)"/>
      <sheetName val="LDJC-SALDO A FAVOR"/>
      <sheetName val="MPN-SALDO A FAVOR (2)"/>
      <sheetName val="Hoja3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D4E505-CF2F-4304-AC41-7C516C7ADFBD}" name="Tabla7" displayName="Tabla7" ref="A6:K18" totalsRowCount="1" headerRowDxfId="24" dataDxfId="23" totalsRowDxfId="22">
  <tableColumns count="11">
    <tableColumn id="1" xr3:uid="{535ED9CE-D86A-4BDC-95B3-AEA73D848738}" name="NOMBRE Y APELLIDO" totalsRowLabel="TOTAL" dataDxfId="20" totalsRowDxfId="21"/>
    <tableColumn id="13" xr3:uid="{A23C9291-132E-45C7-8B90-090FB365A5EA}" name="CARGO" totalsRowFunction="count" dataDxfId="18" totalsRowDxfId="19"/>
    <tableColumn id="6" xr3:uid="{7EFDEFD0-43DA-4908-8B0B-8175ADE68F3B}" name="DIRECCIÓN O DEPARTAMENTO" dataDxfId="16" totalsRowDxfId="17"/>
    <tableColumn id="4" xr3:uid="{F547915E-56A2-4B00-AEBE-B476217BB4D2}" name="CATEGORIA DEL SERVIDOR" dataDxfId="14" totalsRowDxfId="15"/>
    <tableColumn id="5" xr3:uid="{3ED801A0-301A-4DA3-9290-16D49132EA15}" name="INGRESO BRUTO" totalsRowFunction="sum" dataDxfId="12" totalsRowDxfId="13"/>
    <tableColumn id="8" xr3:uid="{C96C565D-C227-4A4C-B619-48005F8C5048}" name="ISR" totalsRowFunction="sum" dataDxfId="10" totalsRowDxfId="11"/>
    <tableColumn id="9" xr3:uid="{9BAF55AD-1882-4EB6-AEDD-9534FC4B4ECA}" name="SFS" totalsRowFunction="sum" dataDxfId="8" totalsRowDxfId="9"/>
    <tableColumn id="7" xr3:uid="{D390AC7F-2F99-4FA5-9ED5-7AD51F634BBB}" name="AFP" totalsRowFunction="sum" dataDxfId="6" totalsRowDxfId="7"/>
    <tableColumn id="11" xr3:uid="{9B740400-8443-4ED9-970E-FEDB4B4A3365}" name="OTROS DESC" totalsRowFunction="custom" dataDxfId="4" totalsRowDxfId="5">
      <totalsRowFormula>SUBTOTAL(109,Tabla7[INGRESO NETO])</totalsRowFormula>
    </tableColumn>
    <tableColumn id="12" xr3:uid="{063C4E38-B256-4BEB-A241-E7F7AFEF607F}" name="INGRESO NETO" totalsRowFunction="sum" dataDxfId="2" totalsRowDxfId="3"/>
    <tableColumn id="2" xr3:uid="{BEEDF489-E969-45E2-9423-A88E6055BEA2}" name="GENERO" dataDxfId="0" totalsRowDxfId="1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F1970-8B22-4DF7-A7DC-BC70F58ADE9E}">
  <sheetPr>
    <tabColor rgb="FF00B0F0"/>
    <pageSetUpPr fitToPage="1"/>
  </sheetPr>
  <dimension ref="A1:K26"/>
  <sheetViews>
    <sheetView showGridLines="0" tabSelected="1" view="pageBreakPreview" zoomScaleNormal="100" zoomScaleSheetLayoutView="100" workbookViewId="0">
      <selection activeCell="B14" sqref="B14"/>
    </sheetView>
  </sheetViews>
  <sheetFormatPr baseColWidth="10" defaultColWidth="11.5703125" defaultRowHeight="12.75"/>
  <cols>
    <col min="1" max="1" width="41.28515625" style="6" bestFit="1" customWidth="1"/>
    <col min="2" max="2" width="25.140625" style="6" customWidth="1"/>
    <col min="3" max="3" width="39.140625" style="6" bestFit="1" customWidth="1"/>
    <col min="4" max="4" width="21.7109375" style="6" bestFit="1" customWidth="1"/>
    <col min="5" max="5" width="10.85546875" style="6" bestFit="1" customWidth="1"/>
    <col min="6" max="8" width="9.85546875" style="6" bestFit="1" customWidth="1"/>
    <col min="9" max="10" width="10.85546875" style="6" bestFit="1" customWidth="1"/>
    <col min="11" max="11" width="7.42578125" style="6" bestFit="1" customWidth="1"/>
    <col min="12" max="16384" width="11.5703125" style="6"/>
  </cols>
  <sheetData>
    <row r="1" spans="1:11" s="1" customFormat="1" ht="15.7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1:11" s="1" customFormat="1" ht="15">
      <c r="B2" s="4" t="s">
        <v>1</v>
      </c>
      <c r="E2" s="3"/>
      <c r="F2" s="3"/>
      <c r="G2" s="3"/>
      <c r="H2" s="3"/>
      <c r="I2" s="3"/>
      <c r="J2" s="3"/>
      <c r="K2" s="3"/>
    </row>
    <row r="3" spans="1:11" s="1" customFormat="1" ht="15">
      <c r="B3" s="5"/>
      <c r="E3" s="3"/>
      <c r="F3" s="3"/>
      <c r="G3" s="3"/>
      <c r="H3" s="3"/>
      <c r="I3" s="3"/>
      <c r="J3" s="3"/>
      <c r="K3" s="3"/>
    </row>
    <row r="4" spans="1:11" ht="18.75">
      <c r="B4" s="7" t="s">
        <v>2</v>
      </c>
      <c r="E4" s="8"/>
      <c r="F4" s="8"/>
      <c r="G4" s="8"/>
      <c r="H4" s="8"/>
      <c r="I4" s="8"/>
      <c r="J4" s="9">
        <v>112047</v>
      </c>
      <c r="K4" s="8"/>
    </row>
    <row r="5" spans="1:11">
      <c r="C5" s="10"/>
      <c r="D5" s="8"/>
      <c r="E5" s="8"/>
      <c r="F5" s="8"/>
      <c r="G5" s="8"/>
      <c r="H5" s="8"/>
      <c r="I5" s="8"/>
      <c r="J5" s="8"/>
      <c r="K5" s="8"/>
    </row>
    <row r="6" spans="1:11" ht="25.5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  <c r="K6" s="11" t="s">
        <v>13</v>
      </c>
    </row>
    <row r="7" spans="1:11">
      <c r="A7" s="12" t="s">
        <v>14</v>
      </c>
      <c r="B7" s="12" t="s">
        <v>15</v>
      </c>
      <c r="C7" s="12" t="s">
        <v>16</v>
      </c>
      <c r="D7" s="13" t="s">
        <v>17</v>
      </c>
      <c r="E7" s="14">
        <v>70000</v>
      </c>
      <c r="F7" s="14">
        <v>0</v>
      </c>
      <c r="G7" s="14">
        <v>2128</v>
      </c>
      <c r="H7" s="14">
        <v>2009</v>
      </c>
      <c r="I7" s="14">
        <v>940.45999999999913</v>
      </c>
      <c r="J7" s="15">
        <v>64922.54</v>
      </c>
      <c r="K7" s="16" t="s">
        <v>18</v>
      </c>
    </row>
    <row r="8" spans="1:11" ht="25.5">
      <c r="A8" s="12" t="s">
        <v>19</v>
      </c>
      <c r="B8" s="12" t="s">
        <v>20</v>
      </c>
      <c r="C8" s="12" t="s">
        <v>21</v>
      </c>
      <c r="D8" s="13" t="s">
        <v>17</v>
      </c>
      <c r="E8" s="14">
        <v>35000</v>
      </c>
      <c r="F8" s="14">
        <v>0</v>
      </c>
      <c r="G8" s="14">
        <v>1064</v>
      </c>
      <c r="H8" s="14">
        <v>1004.5</v>
      </c>
      <c r="I8" s="14">
        <v>664.0099999999984</v>
      </c>
      <c r="J8" s="15">
        <v>32267.49</v>
      </c>
      <c r="K8" s="16" t="s">
        <v>22</v>
      </c>
    </row>
    <row r="9" spans="1:11">
      <c r="A9" s="12" t="s">
        <v>23</v>
      </c>
      <c r="B9" s="12" t="s">
        <v>24</v>
      </c>
      <c r="C9" s="12" t="s">
        <v>25</v>
      </c>
      <c r="D9" s="13" t="s">
        <v>17</v>
      </c>
      <c r="E9" s="14">
        <v>19000.55</v>
      </c>
      <c r="F9" s="14">
        <v>0</v>
      </c>
      <c r="G9" s="14">
        <v>577.62</v>
      </c>
      <c r="H9" s="14">
        <v>545.32000000000005</v>
      </c>
      <c r="I9" s="14">
        <v>74.999999999998636</v>
      </c>
      <c r="J9" s="15">
        <v>17802.61</v>
      </c>
      <c r="K9" s="16" t="s">
        <v>22</v>
      </c>
    </row>
    <row r="10" spans="1:11">
      <c r="A10" s="12" t="s">
        <v>26</v>
      </c>
      <c r="B10" s="12" t="s">
        <v>27</v>
      </c>
      <c r="C10" s="12" t="s">
        <v>28</v>
      </c>
      <c r="D10" s="13" t="s">
        <v>17</v>
      </c>
      <c r="E10" s="14">
        <v>75000</v>
      </c>
      <c r="F10" s="14">
        <v>6309.38</v>
      </c>
      <c r="G10" s="14">
        <v>2280</v>
      </c>
      <c r="H10" s="14">
        <v>2152.5</v>
      </c>
      <c r="I10" s="14">
        <v>24.999999999996362</v>
      </c>
      <c r="J10" s="15">
        <v>64233.120000000003</v>
      </c>
      <c r="K10" s="16" t="s">
        <v>18</v>
      </c>
    </row>
    <row r="11" spans="1:11">
      <c r="A11" s="12" t="s">
        <v>29</v>
      </c>
      <c r="B11" s="12" t="s">
        <v>30</v>
      </c>
      <c r="C11" s="12" t="s">
        <v>31</v>
      </c>
      <c r="D11" s="13" t="s">
        <v>17</v>
      </c>
      <c r="E11" s="14">
        <v>115000</v>
      </c>
      <c r="F11" s="14">
        <v>15633.74</v>
      </c>
      <c r="G11" s="14">
        <v>3496</v>
      </c>
      <c r="H11" s="14">
        <v>3300.5</v>
      </c>
      <c r="I11" s="14">
        <v>4504.0600000000049</v>
      </c>
      <c r="J11" s="15">
        <v>88065.7</v>
      </c>
      <c r="K11" s="16" t="s">
        <v>18</v>
      </c>
    </row>
    <row r="12" spans="1:11">
      <c r="A12" s="12" t="s">
        <v>32</v>
      </c>
      <c r="B12" s="12" t="s">
        <v>33</v>
      </c>
      <c r="C12" s="12" t="s">
        <v>34</v>
      </c>
      <c r="D12" s="13" t="s">
        <v>17</v>
      </c>
      <c r="E12" s="14">
        <v>35000</v>
      </c>
      <c r="F12" s="14">
        <v>0</v>
      </c>
      <c r="G12" s="14">
        <v>1064</v>
      </c>
      <c r="H12" s="14">
        <v>1004.5</v>
      </c>
      <c r="I12" s="14">
        <v>614.0099999999984</v>
      </c>
      <c r="J12" s="15">
        <v>32317.49</v>
      </c>
      <c r="K12" s="16" t="s">
        <v>18</v>
      </c>
    </row>
    <row r="13" spans="1:11">
      <c r="A13" s="12" t="s">
        <v>35</v>
      </c>
      <c r="B13" s="12" t="s">
        <v>36</v>
      </c>
      <c r="C13" s="12" t="s">
        <v>37</v>
      </c>
      <c r="D13" s="13" t="s">
        <v>17</v>
      </c>
      <c r="E13" s="14">
        <v>40000</v>
      </c>
      <c r="F13" s="14">
        <v>442.65</v>
      </c>
      <c r="G13" s="14">
        <v>1216</v>
      </c>
      <c r="H13" s="14">
        <v>1148</v>
      </c>
      <c r="I13" s="14">
        <v>125.00000000000136</v>
      </c>
      <c r="J13" s="15">
        <v>37068.35</v>
      </c>
      <c r="K13" s="16" t="s">
        <v>18</v>
      </c>
    </row>
    <row r="14" spans="1:11">
      <c r="A14" s="12" t="s">
        <v>38</v>
      </c>
      <c r="B14" s="12" t="s">
        <v>39</v>
      </c>
      <c r="C14" s="12" t="s">
        <v>40</v>
      </c>
      <c r="D14" s="13" t="s">
        <v>17</v>
      </c>
      <c r="E14" s="14">
        <v>45000</v>
      </c>
      <c r="F14" s="14">
        <v>1148.33</v>
      </c>
      <c r="G14" s="14">
        <v>1368</v>
      </c>
      <c r="H14" s="14">
        <v>1291.5</v>
      </c>
      <c r="I14" s="14">
        <v>11191.000000000002</v>
      </c>
      <c r="J14" s="15">
        <v>30001.17</v>
      </c>
      <c r="K14" s="16" t="s">
        <v>18</v>
      </c>
    </row>
    <row r="15" spans="1:11" ht="25.5">
      <c r="A15" s="12" t="s">
        <v>41</v>
      </c>
      <c r="B15" s="12" t="s">
        <v>30</v>
      </c>
      <c r="C15" s="12" t="s">
        <v>42</v>
      </c>
      <c r="D15" s="13" t="s">
        <v>17</v>
      </c>
      <c r="E15" s="14">
        <v>100000</v>
      </c>
      <c r="F15" s="14">
        <v>12105.37</v>
      </c>
      <c r="G15" s="14">
        <v>3040</v>
      </c>
      <c r="H15" s="14">
        <v>2870</v>
      </c>
      <c r="I15" s="14">
        <v>664.01000000000204</v>
      </c>
      <c r="J15" s="15">
        <v>81320.62</v>
      </c>
      <c r="K15" s="16" t="s">
        <v>18</v>
      </c>
    </row>
    <row r="16" spans="1:11">
      <c r="A16" s="12" t="s">
        <v>43</v>
      </c>
      <c r="B16" s="12" t="s">
        <v>44</v>
      </c>
      <c r="C16" s="12" t="s">
        <v>45</v>
      </c>
      <c r="D16" s="13" t="s">
        <v>17</v>
      </c>
      <c r="E16" s="14">
        <v>150000</v>
      </c>
      <c r="F16" s="14">
        <v>23866.62</v>
      </c>
      <c r="G16" s="14">
        <v>4560</v>
      </c>
      <c r="H16" s="14">
        <v>4305</v>
      </c>
      <c r="I16" s="14">
        <v>6245.7900000000045</v>
      </c>
      <c r="J16" s="15">
        <v>111022.59</v>
      </c>
      <c r="K16" s="16" t="s">
        <v>18</v>
      </c>
    </row>
    <row r="17" spans="1:11">
      <c r="A17" s="12" t="s">
        <v>46</v>
      </c>
      <c r="B17" s="12" t="s">
        <v>47</v>
      </c>
      <c r="C17" s="12" t="s">
        <v>48</v>
      </c>
      <c r="D17" s="13" t="s">
        <v>17</v>
      </c>
      <c r="E17" s="14">
        <v>30000</v>
      </c>
      <c r="F17" s="14">
        <v>0</v>
      </c>
      <c r="G17" s="14">
        <v>912</v>
      </c>
      <c r="H17" s="14">
        <v>861</v>
      </c>
      <c r="I17" s="14">
        <v>11885.52</v>
      </c>
      <c r="J17" s="15">
        <v>16341.48</v>
      </c>
      <c r="K17" s="16" t="s">
        <v>22</v>
      </c>
    </row>
    <row r="18" spans="1:11">
      <c r="A18" s="12" t="s">
        <v>49</v>
      </c>
      <c r="B18" s="17">
        <f>SUBTOTAL(103,Tabla7[CARGO])</f>
        <v>11</v>
      </c>
      <c r="C18" s="12"/>
      <c r="D18" s="12"/>
      <c r="E18" s="18">
        <f>SUBTOTAL(109,Tabla7[INGRESO BRUTO])</f>
        <v>714000.55</v>
      </c>
      <c r="F18" s="18">
        <f>SUBTOTAL(109,Tabla7[ISR])</f>
        <v>59506.09</v>
      </c>
      <c r="G18" s="18">
        <f>SUBTOTAL(109,Tabla7[SFS])</f>
        <v>21705.62</v>
      </c>
      <c r="H18" s="18">
        <f>SUBTOTAL(109,Tabla7[AFP])</f>
        <v>20491.82</v>
      </c>
      <c r="I18" s="18">
        <f>SUBTOTAL(109,Tabla7[INGRESO NETO])</f>
        <v>575363.15999999992</v>
      </c>
      <c r="J18" s="18">
        <f>SUBTOTAL(109,Tabla7[INGRESO NETO])</f>
        <v>575363.15999999992</v>
      </c>
      <c r="K18" s="12"/>
    </row>
    <row r="19" spans="1:11">
      <c r="A19" s="12"/>
      <c r="B19" s="17"/>
      <c r="C19" s="12"/>
      <c r="D19" s="12"/>
      <c r="E19" s="18"/>
      <c r="F19" s="18"/>
      <c r="G19" s="18"/>
      <c r="H19" s="18"/>
      <c r="I19" s="18"/>
      <c r="J19" s="18"/>
      <c r="K19" s="12"/>
    </row>
    <row r="20" spans="1:11">
      <c r="A20" s="12"/>
      <c r="B20" s="17"/>
      <c r="C20" s="12"/>
      <c r="D20" s="12"/>
      <c r="E20" s="18"/>
      <c r="F20" s="18"/>
      <c r="G20" s="18"/>
      <c r="H20" s="18"/>
      <c r="I20" s="18"/>
      <c r="J20" s="18"/>
      <c r="K20" s="12"/>
    </row>
    <row r="21" spans="1:11">
      <c r="A21" s="12"/>
      <c r="B21" s="17"/>
      <c r="C21" s="12"/>
      <c r="D21" s="12"/>
      <c r="E21" s="18"/>
      <c r="F21" s="18"/>
      <c r="G21" s="18"/>
      <c r="H21" s="18"/>
      <c r="I21" s="18"/>
      <c r="J21" s="18"/>
      <c r="K21" s="12"/>
    </row>
    <row r="22" spans="1:11">
      <c r="A22" s="12"/>
      <c r="B22" s="17"/>
      <c r="C22" s="12"/>
      <c r="D22" s="12"/>
      <c r="E22" s="18"/>
      <c r="F22" s="18"/>
      <c r="G22" s="18"/>
      <c r="H22" s="18"/>
      <c r="I22" s="18"/>
      <c r="J22" s="18"/>
      <c r="K22" s="12"/>
    </row>
    <row r="23" spans="1:11">
      <c r="A23" s="12"/>
      <c r="B23" s="17"/>
      <c r="C23" s="12"/>
      <c r="D23" s="12"/>
      <c r="E23" s="18"/>
      <c r="F23" s="18"/>
      <c r="G23" s="18"/>
      <c r="H23" s="18"/>
      <c r="I23" s="18"/>
      <c r="J23" s="18"/>
      <c r="K23" s="12"/>
    </row>
    <row r="24" spans="1:11">
      <c r="A24" s="12"/>
      <c r="B24" s="17"/>
      <c r="C24" s="12"/>
      <c r="D24" s="12"/>
      <c r="E24" s="18"/>
      <c r="F24" s="18"/>
      <c r="G24" s="18"/>
      <c r="H24" s="18"/>
      <c r="I24" s="18"/>
      <c r="J24" s="18"/>
      <c r="K24" s="12"/>
    </row>
    <row r="25" spans="1:11" ht="25.5">
      <c r="A25" s="19" t="s">
        <v>50</v>
      </c>
      <c r="B25" s="10"/>
    </row>
    <row r="26" spans="1:11">
      <c r="A26" s="20"/>
      <c r="B26" s="8"/>
    </row>
  </sheetData>
  <conditionalFormatting sqref="A25">
    <cfRule type="duplicateValues" dxfId="25" priority="1"/>
  </conditionalFormatting>
  <pageMargins left="0.23622047244094491" right="0.23622047244094491" top="0.19685039370078741" bottom="0.74803149606299213" header="0.31496062992125984" footer="0.31496062992125984"/>
  <pageSetup paperSize="5" scale="80" fitToHeight="0" orientation="landscape" r:id="rId1"/>
  <headerFooter>
    <oddFooter>&amp;C&amp;P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a3f438cca6e7f8a7d5e2db0f215f908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94df3725f630400f08aaee1bd15b4f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572E7D90-BF86-4610-B761-92A698571CBD}"/>
</file>

<file path=customXml/itemProps2.xml><?xml version="1.0" encoding="utf-8"?>
<ds:datastoreItem xmlns:ds="http://schemas.openxmlformats.org/officeDocument/2006/customXml" ds:itemID="{461C1D4E-4AA1-4339-8152-D7F9F847B4A9}"/>
</file>

<file path=customXml/itemProps3.xml><?xml version="1.0" encoding="utf-8"?>
<ds:datastoreItem xmlns:ds="http://schemas.openxmlformats.org/officeDocument/2006/customXml" ds:itemID="{11C7A2E2-7D04-4CD1-AD3D-DD61021B61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TRAM.PENS.</vt:lpstr>
      <vt:lpstr>TRAM.PENS.!Área_de_impresión</vt:lpstr>
      <vt:lpstr>TRAM.PENS.!Títulos_a_imprimir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 Mejía</dc:creator>
  <cp:lastModifiedBy>Lorenza Mejía</cp:lastModifiedBy>
  <dcterms:created xsi:type="dcterms:W3CDTF">2026-10-09T18:09:14Z</dcterms:created>
  <dcterms:modified xsi:type="dcterms:W3CDTF">2026-10-09T18:09:47Z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