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inisteriodeculturado.sharepoint.com/sites/oai-sp/Documentos OAI/AÑO 2026/Portal Transparencia/trabajo/Planificacion/"/>
    </mc:Choice>
  </mc:AlternateContent>
  <xr:revisionPtr revIDLastSave="74" documentId="8_{21BDD4A7-1220-4CBD-9BCB-2C2DDFE1DC82}" xr6:coauthVersionLast="47" xr6:coauthVersionMax="47" xr10:uidLastSave="{B342CDC3-19B1-42A1-9928-780D5269EE90}"/>
  <bookViews>
    <workbookView xWindow="-120" yWindow="-120" windowWidth="20730" windowHeight="11160" xr2:uid="{C973F918-DABE-47A0-A72A-63367D67D37F}"/>
  </bookViews>
  <sheets>
    <sheet name="t-4" sheetId="1" r:id="rId1"/>
    <sheet name="Datos del Producto " sheetId="2" r:id="rId2"/>
  </sheets>
  <definedNames>
    <definedName name="_xlnm.Print_Titles" localSheetId="0">'t-4'!$28:$28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 l="1"/>
  <c r="D8" i="2"/>
  <c r="C8" i="2"/>
  <c r="C25" i="1" l="1"/>
  <c r="B8" i="2"/>
  <c r="A25" i="1" s="1"/>
  <c r="J33" i="1"/>
  <c r="J32" i="1" l="1"/>
  <c r="I33" i="1" l="1"/>
  <c r="J31" i="1"/>
  <c r="I31" i="1"/>
  <c r="J29" i="1"/>
  <c r="I29" i="1"/>
  <c r="I32" i="1"/>
  <c r="I30" i="1"/>
  <c r="I25" i="1" l="1"/>
</calcChain>
</file>

<file path=xl/sharedStrings.xml><?xml version="1.0" encoding="utf-8"?>
<sst xmlns="http://schemas.openxmlformats.org/spreadsheetml/2006/main" count="103" uniqueCount="98">
  <si>
    <t>Código</t>
  </si>
  <si>
    <t>Documento Relacionado</t>
  </si>
  <si>
    <t>Fecha Versión</t>
  </si>
  <si>
    <t>Versión</t>
  </si>
  <si>
    <t>DEC-FOR013</t>
  </si>
  <si>
    <t>I -Información Instituciónal</t>
  </si>
  <si>
    <t>I.I - Completar los datos requeridos sobre la institución</t>
  </si>
  <si>
    <t>Capítulo</t>
  </si>
  <si>
    <t>0216 - Ministerio de Cultura</t>
  </si>
  <si>
    <t>Subcapítulo</t>
  </si>
  <si>
    <t>01</t>
  </si>
  <si>
    <t>Unidad Ejecutora</t>
  </si>
  <si>
    <t>0001</t>
  </si>
  <si>
    <t>Misión</t>
  </si>
  <si>
    <t>Formular, aplicar y regir las políticas públicas en materia cultural, de forma participativa, inclusiva y diversa, salvaguardando el patrimonio cultural y las manifestaciones creativas, a fin de preservar la identidad nacional, garantizando los derechos culturales del pueblo dominicano para contribuir al desarrollo sostenible de la nación.</t>
  </si>
  <si>
    <t>Visión</t>
  </si>
  <si>
    <t>Ser una institución con excelencia en materia de políticas públicas culturales, que promueva una ciudadanía cultural, auspiciando la conservación y difusión de los bienes y manifestaciones culturales de la nación.</t>
  </si>
  <si>
    <t>II. Contribución a la Estrategia Nacional de Desarrollo</t>
  </si>
  <si>
    <t>Eje estratégico:</t>
  </si>
  <si>
    <t>DESARROLLO SOCIAL</t>
  </si>
  <si>
    <t>Objetivo general:</t>
  </si>
  <si>
    <t>Cultura e identidad nacional en un mundo global</t>
  </si>
  <si>
    <t>Objetivo(s) específico(s):</t>
  </si>
  <si>
    <t>2.6.1</t>
  </si>
  <si>
    <t>Recuperar, promover y desarrollar los diferentes procesos y manifestaciones culturales que reafirman la identidad nacional, en un marco de participación, pluralidad, equidad de género y apertura al entorno regional y global</t>
  </si>
  <si>
    <t>III. Información del Programa</t>
  </si>
  <si>
    <t>Nombre:</t>
  </si>
  <si>
    <t>Programa 12; Programa 13</t>
  </si>
  <si>
    <t>Descripción:</t>
  </si>
  <si>
    <t>Programa 12: Difusión Patrimonio Cultural [material e inmaterial]
Programa 13: -Fomento y desarrollo de la cultura</t>
  </si>
  <si>
    <r>
      <t>Beneficiarios:</t>
    </r>
    <r>
      <rPr>
        <sz val="12"/>
        <color rgb="FF000000"/>
        <rFont val="Century Gothic"/>
        <family val="2"/>
      </rPr>
      <t xml:space="preserve"> </t>
    </r>
  </si>
  <si>
    <t>Artistas, escritores y poetas, 
Publico en general, 
Creadores e intelectuales, 
Poblacion nacional y extranjera</t>
  </si>
  <si>
    <t>Resultado Asociado:</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</si>
  <si>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</si>
  <si>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</si>
  <si>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</si>
  <si>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</si>
  <si>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</si>
  <si>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</si>
  <si>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</si>
  <si>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T4</t>
  </si>
  <si>
    <t xml:space="preserve"> Presupuesto Anual</t>
  </si>
  <si>
    <t xml:space="preserve">Programación Trimestral </t>
  </si>
  <si>
    <t>Ejecución Trimestral</t>
  </si>
  <si>
    <t>Avance</t>
  </si>
  <si>
    <t>Producto</t>
  </si>
  <si>
    <t>Indicador</t>
  </si>
  <si>
    <t>Física
(A)</t>
  </si>
  <si>
    <t>Financiera
(B)</t>
  </si>
  <si>
    <t>Física
(C)</t>
  </si>
  <si>
    <t>Financiera
(D)</t>
  </si>
  <si>
    <t>Física 
(E)</t>
  </si>
  <si>
    <t>Financiera 
 (F)</t>
  </si>
  <si>
    <t>Física 
(%)
 G=E/C</t>
  </si>
  <si>
    <t>Financiero 
(%) 
H=F/D</t>
  </si>
  <si>
    <t>Columna1</t>
  </si>
  <si>
    <t xml:space="preserve"> 5849- Publicaciones y ediciones de obras literarias, artísticas y culturales </t>
  </si>
  <si>
    <t>Número de publicaciones</t>
  </si>
  <si>
    <t>5851- Artistas e intelectuales reciben premios a la innovación y emprendimiento cultural</t>
  </si>
  <si>
    <t>Número de artistas premiados</t>
  </si>
  <si>
    <t xml:space="preserve"> 7726- Sector cultural recibe formación en arte y áreas del quehacer cultural</t>
  </si>
  <si>
    <t>Número de profesionales recibiendo formación</t>
  </si>
  <si>
    <t>6530- Población nacional y extranjera accede a oferta literaria a través de eventos para el fomento de la lectura y la cultura</t>
  </si>
  <si>
    <t>Número de participantes</t>
  </si>
  <si>
    <t>5850- Público en general disfrutando de las creaciones y expresiones humanas a través de recursos plásticos, lingüísticos o sonoros, bienes y servicios de las industrias culturales y reconocimientos al talento</t>
  </si>
  <si>
    <t>V. Análisis de los Logros y Desviaciones</t>
  </si>
  <si>
    <t>V.I - Información de Logros y Desviaciones por Producto</t>
  </si>
  <si>
    <t xml:space="preserve">Producto: </t>
  </si>
  <si>
    <t xml:space="preserve">1)5849     2)5851         3)	7726       4)	6530    5)	5850
</t>
  </si>
  <si>
    <t xml:space="preserve">Descripción del producto: </t>
  </si>
  <si>
    <t>1)	Publicaciones y ediciones de obras literarias, artísticas y culturales 
2)	Artistas e intelectuales reciben premios a la innovación y emprendimiento cultural
3)	Sector cultural recibe formación en arte y áreas del quehacer cultural
4)	Población nacional y extranjera accede a oferta literaria a través de eventos para el fomento de la lectura y la cultura
5)	Público en general disfrutando de las creaciones y expresiones humanas a través de recursos plásticos, lingüísticos o sonoros, bienes y servicios de las industrias culturales y reconocimientos al talento</t>
  </si>
  <si>
    <t>Logros alcanzados:</t>
  </si>
  <si>
    <t>Cumplimiento de Premiación de las expresiones del arte y la cultura</t>
  </si>
  <si>
    <t>Cumplimiento de Desfile Nacional de Carnaval</t>
  </si>
  <si>
    <t>Cumplimiento  de Festivales  de las expresiones artísticas y culturales</t>
  </si>
  <si>
    <t>Causas y justificación del desvío:</t>
  </si>
  <si>
    <t xml:space="preserve">Segundo Semestre: </t>
  </si>
  <si>
    <t>Producto 5849:</t>
  </si>
  <si>
    <t xml:space="preserve">
Producto 5851:</t>
  </si>
  <si>
    <t>Producto 7726:</t>
  </si>
  <si>
    <t>Producto 6530:</t>
  </si>
  <si>
    <t xml:space="preserve">Producto 5850: </t>
  </si>
  <si>
    <t>.</t>
  </si>
  <si>
    <t xml:space="preserve">VI. I - De acuerdo a los eventos presentados durante la ejecución del producto, ¿qué aspecto puede mejorarse? </t>
  </si>
  <si>
    <t>Luis A. Rodríguez G.</t>
  </si>
  <si>
    <t>Ana De Peña</t>
  </si>
  <si>
    <t>Encargado</t>
  </si>
  <si>
    <t>Directora</t>
  </si>
  <si>
    <t>Departamento de Formulación, Monitoreo y Evaluación de PPP</t>
  </si>
  <si>
    <t>Dirección de Planificación y Desarrollo</t>
  </si>
  <si>
    <t xml:space="preserve">Producto </t>
  </si>
  <si>
    <t>total</t>
  </si>
  <si>
    <t>Informe de Evaluación  de las Metas Físicas-Financieras  julio-septiembre  2026</t>
  </si>
  <si>
    <t xml:space="preserve">El producto 5849 no presenta  Desviación física ni financiera </t>
  </si>
  <si>
    <t>El Producto 5851 presenta una desviación Financiera de un 100%. Esta Ejecución financiera corresponde a  incumplimiento de las aprobaciones  presupuestarias solicitada al inicio del período2026 en la gran modificación establecida por el órgano rector, las cuales no fueron aprobadas oportunamente para la realización de Feria Regional del Libro 2026 . Estos factores ocasionaron que la ejecución financiera presentara variación entre el presupuesto programado y los gastos efectivamente ejecutado en los diferentes productos,  No obstante, las decisiones adoptadas respondieron a la necesidad de cumplir con los objetivos  y asegurar la continuidad de las operaciones, procurando en todo momento un uso eficiente y responsable de los recursos disponibles.</t>
  </si>
  <si>
    <t xml:space="preserve">El Producto 7726 no presenta desviación física ni financiera                                                                                                                                                      </t>
  </si>
  <si>
    <t xml:space="preserve">El Producto 6530 no presentan desviación Financiera </t>
  </si>
  <si>
    <t>El Producto 5850 no presenta desviación física ni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</si>
</sst>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0;\-#,##0.00"/>
    <numFmt numFmtId="166" formatCode="[$-10409]#,##0;\-#,##0"/>
    <numFmt numFmtId="167" formatCode="[$-10409]0.00%"/>
  </numFmts>
  <fonts count="22"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i/>
      <sz val="11"/>
      <color theme="1"/>
      <name val="Calibri"/>
      <family val="2"/>
      <scheme val="minor"/>
    </font>
    <font>
      <sz val="11"/>
      <name val="Calibri"/>
      <family val="2"/>
    </font>
    <font>
      <sz val="10"/>
      <color theme="1"/>
      <name val="Calibri"/>
      <family val="2"/>
      <scheme val="minor"/>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sz val="10"/>
      <name val="Calibri"/>
      <family val="2"/>
    </font>
    <font>
      <b/>
      <sz val="7.5"/>
      <name val="Arial"/>
      <family val="2"/>
    </font>
    <font>
      <b/>
      <sz val="12"/>
      <name val="Arial"/>
      <family val="2"/>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s>
  <borders count="28">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0">
    <xf numFmtId="0" fontId="0" fillId="0" borderId="0" xfId="0"/>
    <xf numFmtId="0" fontId="3" fillId="2" borderId="1" xfId="0" applyFont="1" applyFill="1" applyBorder="1" applyAlignment="1">
      <alignment vertical="top" wrapText="1"/>
    </xf>
    <xf numFmtId="0" fontId="0" fillId="0" borderId="0" xfId="0" applyProtection="1">
      <protection locked="0"/>
    </xf>
    <xf numFmtId="0" fontId="3" fillId="2" borderId="5" xfId="0" applyFont="1" applyFill="1" applyBorder="1" applyAlignment="1">
      <alignment vertical="top"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3" fillId="2" borderId="9" xfId="0" applyFont="1" applyFill="1" applyBorder="1" applyAlignment="1">
      <alignment vertical="top"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9" xfId="0" applyFont="1" applyBorder="1" applyAlignment="1">
      <alignment vertical="center"/>
    </xf>
    <xf numFmtId="0" fontId="2" fillId="0" borderId="19" xfId="0" applyFont="1" applyBorder="1"/>
    <xf numFmtId="0" fontId="11" fillId="0" borderId="0" xfId="0" applyFont="1" applyProtection="1">
      <protection locked="0"/>
    </xf>
    <xf numFmtId="0" fontId="12" fillId="0" borderId="20" xfId="0" applyFont="1" applyBorder="1" applyAlignment="1">
      <alignment horizontal="center" vertical="center" wrapText="1"/>
    </xf>
    <xf numFmtId="0" fontId="12" fillId="0" borderId="20" xfId="0" applyFont="1" applyBorder="1" applyAlignment="1">
      <alignment horizontal="center" vertical="center"/>
    </xf>
    <xf numFmtId="0" fontId="12" fillId="0" borderId="20" xfId="0" applyFont="1" applyBorder="1" applyAlignment="1" applyProtection="1">
      <alignment horizontal="center" vertical="center" wrapText="1"/>
      <protection locked="0"/>
    </xf>
    <xf numFmtId="0" fontId="9" fillId="0" borderId="19" xfId="0" applyFont="1" applyBorder="1" applyAlignment="1">
      <alignment vertical="center" wrapText="1"/>
    </xf>
    <xf numFmtId="165" fontId="0" fillId="0" borderId="0" xfId="0" applyNumberFormat="1"/>
    <xf numFmtId="0" fontId="16" fillId="9" borderId="19" xfId="0" applyFont="1" applyFill="1" applyBorder="1" applyAlignment="1">
      <alignment horizontal="center" vertical="center" wrapText="1" readingOrder="1"/>
    </xf>
    <xf numFmtId="0" fontId="9" fillId="0" borderId="19" xfId="0" applyFont="1" applyBorder="1" applyAlignment="1" applyProtection="1">
      <alignment vertical="center" wrapText="1"/>
      <protection locked="0"/>
    </xf>
    <xf numFmtId="0" fontId="10" fillId="0" borderId="24" xfId="0" applyFont="1" applyBorder="1" applyAlignment="1" applyProtection="1">
      <alignment vertical="center" wrapText="1"/>
      <protection locked="0"/>
    </xf>
    <xf numFmtId="0" fontId="10" fillId="0" borderId="0" xfId="0" applyFont="1" applyAlignment="1" applyProtection="1">
      <alignment vertical="center" wrapText="1"/>
      <protection locked="0"/>
    </xf>
    <xf numFmtId="0" fontId="18" fillId="0" borderId="0" xfId="0" applyFont="1" applyAlignment="1">
      <alignment vertical="center" wrapText="1"/>
    </xf>
    <xf numFmtId="0" fontId="11" fillId="0" borderId="24" xfId="0" applyFont="1" applyBorder="1" applyProtection="1">
      <protection locked="0"/>
    </xf>
    <xf numFmtId="0" fontId="19" fillId="0" borderId="0" xfId="0" applyFont="1" applyAlignment="1">
      <alignment vertical="center"/>
    </xf>
    <xf numFmtId="0" fontId="20" fillId="0" borderId="0" xfId="0" applyFont="1" applyAlignment="1">
      <alignment horizontal="justify" vertical="center"/>
    </xf>
    <xf numFmtId="0" fontId="19" fillId="0" borderId="0" xfId="0" applyFont="1" applyAlignment="1">
      <alignment horizontal="justify" vertical="center"/>
    </xf>
    <xf numFmtId="0" fontId="8" fillId="0" borderId="0" xfId="0" applyFont="1" applyAlignment="1">
      <alignment horizontal="left" vertical="center" wrapText="1"/>
    </xf>
    <xf numFmtId="0" fontId="0" fillId="0" borderId="0" xfId="0" applyAlignment="1">
      <alignment horizontal="center"/>
    </xf>
    <xf numFmtId="0" fontId="2" fillId="0" borderId="19" xfId="0" applyFont="1" applyBorder="1" applyAlignment="1" applyProtection="1">
      <alignment horizontal="left" vertical="center" wrapText="1"/>
      <protection locked="0"/>
    </xf>
    <xf numFmtId="43" fontId="0" fillId="0" borderId="0" xfId="1" applyFont="1" applyAlignment="1">
      <alignment horizontal="center"/>
    </xf>
    <xf numFmtId="0" fontId="0" fillId="2" borderId="0" xfId="0" applyFill="1"/>
    <xf numFmtId="43" fontId="0" fillId="0" borderId="27" xfId="1" applyFont="1" applyBorder="1" applyAlignment="1">
      <alignment horizontal="center"/>
    </xf>
    <xf numFmtId="0" fontId="2" fillId="0" borderId="24" xfId="0" applyFont="1" applyBorder="1" applyAlignment="1">
      <alignment horizontal="center"/>
    </xf>
    <xf numFmtId="0" fontId="2" fillId="0" borderId="0" xfId="0" applyFont="1" applyAlignment="1">
      <alignment horizontal="center"/>
    </xf>
    <xf numFmtId="0" fontId="11" fillId="0" borderId="0" xfId="0" applyFont="1" applyAlignment="1" applyProtection="1">
      <alignment vertical="center"/>
      <protection locked="0"/>
    </xf>
    <xf numFmtId="0" fontId="0" fillId="0" borderId="0" xfId="0" applyAlignment="1">
      <alignment vertical="center"/>
    </xf>
    <xf numFmtId="0" fontId="21" fillId="2" borderId="0" xfId="0" applyFont="1" applyFill="1"/>
    <xf numFmtId="0" fontId="17" fillId="0" borderId="19" xfId="0" applyFont="1" applyBorder="1" applyAlignment="1" applyProtection="1">
      <alignment horizontal="left" vertical="top" wrapText="1"/>
      <protection locked="0"/>
    </xf>
    <xf numFmtId="0" fontId="17" fillId="0" borderId="19" xfId="0" applyFont="1" applyBorder="1" applyAlignment="1" applyProtection="1">
      <alignment horizontal="center" vertical="center" wrapText="1"/>
      <protection locked="0"/>
    </xf>
    <xf numFmtId="166" fontId="17" fillId="0" borderId="19" xfId="0" applyNumberFormat="1" applyFont="1" applyBorder="1" applyAlignment="1">
      <alignment horizontal="center" vertical="center" wrapText="1" readingOrder="1"/>
    </xf>
    <xf numFmtId="43" fontId="17" fillId="0" borderId="19" xfId="1" applyFont="1" applyFill="1" applyBorder="1" applyAlignment="1">
      <alignment horizontal="center" vertical="center" wrapText="1" readingOrder="1"/>
    </xf>
    <xf numFmtId="165" fontId="17" fillId="0" borderId="19" xfId="0" applyNumberFormat="1" applyFont="1" applyBorder="1" applyAlignment="1" applyProtection="1">
      <alignment horizontal="center" vertical="center" wrapText="1" readingOrder="1"/>
      <protection locked="0"/>
    </xf>
    <xf numFmtId="10" fontId="17" fillId="0" borderId="19" xfId="2" applyNumberFormat="1" applyFont="1" applyFill="1" applyBorder="1" applyAlignment="1" applyProtection="1">
      <alignment horizontal="center" vertical="center" wrapText="1" readingOrder="1"/>
      <protection locked="0"/>
    </xf>
    <xf numFmtId="167" fontId="17" fillId="0" borderId="19" xfId="0" applyNumberFormat="1" applyFont="1" applyBorder="1" applyAlignment="1" applyProtection="1">
      <alignment horizontal="center" vertical="center" wrapText="1" readingOrder="1"/>
      <protection locked="0"/>
    </xf>
    <xf numFmtId="0" fontId="17" fillId="0" borderId="19" xfId="0" applyFont="1" applyBorder="1" applyAlignment="1" applyProtection="1">
      <alignment horizontal="center" vertical="center" wrapText="1" readingOrder="1"/>
      <protection locked="0"/>
    </xf>
    <xf numFmtId="3" fontId="17" fillId="0" borderId="19" xfId="0" applyNumberFormat="1" applyFont="1" applyBorder="1" applyAlignment="1" applyProtection="1">
      <alignment horizontal="center" vertical="center" wrapText="1" readingOrder="1"/>
      <protection locked="0"/>
    </xf>
    <xf numFmtId="43" fontId="17" fillId="0" borderId="19" xfId="0" applyNumberFormat="1" applyFont="1" applyBorder="1" applyAlignment="1" applyProtection="1">
      <alignment horizontal="center" vertical="center" wrapText="1" readingOrder="1"/>
      <protection locked="0"/>
    </xf>
    <xf numFmtId="0" fontId="7" fillId="5" borderId="19" xfId="0" applyFont="1" applyFill="1" applyBorder="1" applyAlignment="1">
      <alignment horizontal="left" vertical="center"/>
    </xf>
    <xf numFmtId="0" fontId="8" fillId="6" borderId="23" xfId="0" applyFont="1" applyFill="1" applyBorder="1" applyAlignment="1">
      <alignment horizontal="left" vertical="center" wrapText="1"/>
    </xf>
    <xf numFmtId="0" fontId="8" fillId="6" borderId="19" xfId="0" applyFont="1" applyFill="1" applyBorder="1" applyAlignment="1">
      <alignment horizontal="left" vertical="center"/>
    </xf>
    <xf numFmtId="0" fontId="0" fillId="0" borderId="19" xfId="0" applyBorder="1" applyAlignment="1" applyProtection="1">
      <alignment horizontal="left" vertical="center" wrapText="1"/>
      <protection locked="0"/>
    </xf>
    <xf numFmtId="0" fontId="21" fillId="0" borderId="19" xfId="0" applyFont="1" applyBorder="1" applyAlignment="1" applyProtection="1">
      <alignment horizontal="left" vertical="center" wrapText="1"/>
      <protection locked="0"/>
    </xf>
    <xf numFmtId="0" fontId="14" fillId="7" borderId="19" xfId="0" applyFont="1" applyFill="1" applyBorder="1" applyAlignment="1">
      <alignment horizontal="center" vertical="center" wrapText="1" readingOrder="1"/>
    </xf>
    <xf numFmtId="0" fontId="2" fillId="0" borderId="20" xfId="0" applyFont="1" applyBorder="1" applyAlignment="1">
      <alignment horizontal="center"/>
    </xf>
    <xf numFmtId="0" fontId="2" fillId="0" borderId="22" xfId="0" applyFont="1" applyBorder="1" applyAlignment="1">
      <alignment horizontal="center"/>
    </xf>
    <xf numFmtId="0" fontId="15" fillId="9" borderId="19" xfId="0" applyFont="1" applyFill="1" applyBorder="1" applyAlignment="1">
      <alignment horizontal="center" vertical="center" wrapText="1" readingOrder="1"/>
    </xf>
    <xf numFmtId="0" fontId="11" fillId="7" borderId="19" xfId="0" applyFont="1" applyFill="1" applyBorder="1" applyAlignment="1">
      <alignment vertical="top" wrapText="1"/>
    </xf>
    <xf numFmtId="0" fontId="14" fillId="7" borderId="19" xfId="0" applyFont="1" applyFill="1" applyBorder="1" applyAlignment="1">
      <alignment vertical="top" wrapText="1"/>
    </xf>
    <xf numFmtId="0" fontId="0" fillId="0" borderId="19" xfId="0" applyBorder="1" applyAlignment="1" applyProtection="1">
      <alignment horizontal="left" vertical="center"/>
      <protection locked="0"/>
    </xf>
    <xf numFmtId="0" fontId="7" fillId="5" borderId="17" xfId="0" applyFont="1" applyFill="1" applyBorder="1" applyAlignment="1">
      <alignment horizontal="left" vertical="center"/>
    </xf>
    <xf numFmtId="0" fontId="7" fillId="5" borderId="0" xfId="0" applyFont="1" applyFill="1" applyAlignment="1">
      <alignment horizontal="left" vertical="center"/>
    </xf>
    <xf numFmtId="0" fontId="7" fillId="5" borderId="18" xfId="0" applyFont="1" applyFill="1" applyBorder="1" applyAlignment="1">
      <alignment horizontal="left" vertical="center"/>
    </xf>
    <xf numFmtId="0" fontId="12" fillId="0" borderId="19" xfId="0" applyFont="1" applyBorder="1" applyAlignment="1">
      <alignment horizontal="left" vertical="center" wrapText="1"/>
    </xf>
    <xf numFmtId="4" fontId="11" fillId="0" borderId="19" xfId="1" applyNumberFormat="1" applyFont="1" applyFill="1" applyBorder="1" applyAlignment="1" applyProtection="1">
      <alignment horizontal="center" vertical="center" wrapText="1" readingOrder="1"/>
    </xf>
    <xf numFmtId="4" fontId="11" fillId="0" borderId="20" xfId="1" applyNumberFormat="1" applyFont="1" applyFill="1" applyBorder="1" applyAlignment="1" applyProtection="1">
      <alignment horizontal="center" vertical="center" wrapText="1" readingOrder="1"/>
      <protection locked="0"/>
    </xf>
    <xf numFmtId="4" fontId="11" fillId="0" borderId="21" xfId="1" applyNumberFormat="1" applyFont="1" applyFill="1" applyBorder="1" applyAlignment="1" applyProtection="1">
      <alignment horizontal="center" vertical="center" wrapText="1" readingOrder="1"/>
      <protection locked="0"/>
    </xf>
    <xf numFmtId="4" fontId="11" fillId="0" borderId="22" xfId="1" applyNumberFormat="1" applyFont="1" applyFill="1" applyBorder="1" applyAlignment="1" applyProtection="1">
      <alignment horizontal="center" vertical="center" wrapText="1" readingOrder="1"/>
      <protection locked="0"/>
    </xf>
    <xf numFmtId="10" fontId="11" fillId="8" borderId="19" xfId="2" applyNumberFormat="1" applyFont="1" applyFill="1" applyBorder="1" applyAlignment="1" applyProtection="1">
      <alignment horizontal="center" vertical="center" wrapText="1" readingOrder="1"/>
    </xf>
    <xf numFmtId="0" fontId="10" fillId="0" borderId="19" xfId="0" applyFont="1" applyBorder="1" applyAlignment="1" applyProtection="1">
      <alignment horizontal="left" vertical="center" wrapText="1"/>
      <protection locked="0"/>
    </xf>
    <xf numFmtId="0" fontId="8" fillId="6" borderId="17" xfId="0" applyFont="1" applyFill="1" applyBorder="1" applyAlignment="1">
      <alignment horizontal="left" vertical="center"/>
    </xf>
    <xf numFmtId="0" fontId="8" fillId="6" borderId="0" xfId="0" applyFont="1" applyFill="1" applyAlignment="1">
      <alignment horizontal="left" vertical="center"/>
    </xf>
    <xf numFmtId="0" fontId="8" fillId="6" borderId="18" xfId="0" applyFont="1" applyFill="1" applyBorder="1" applyAlignment="1">
      <alignment horizontal="left" vertical="center"/>
    </xf>
    <xf numFmtId="49" fontId="12" fillId="0" borderId="19" xfId="0" quotePrefix="1" applyNumberFormat="1"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20" fillId="0" borderId="0" xfId="0" applyFont="1" applyAlignment="1">
      <alignment horizontal="left" vertical="center"/>
    </xf>
    <xf numFmtId="0" fontId="19" fillId="0" borderId="0" xfId="0" applyFont="1" applyAlignment="1">
      <alignment horizontal="left"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 fillId="0" borderId="20" xfId="0" applyFont="1" applyBorder="1" applyAlignment="1" applyProtection="1">
      <alignment horizontal="left" vertical="center" wrapText="1"/>
      <protection locked="0"/>
    </xf>
    <xf numFmtId="0" fontId="2" fillId="0" borderId="21" xfId="0" applyFont="1" applyBorder="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9" fillId="0" borderId="26" xfId="0" applyFont="1" applyBorder="1" applyAlignment="1" applyProtection="1">
      <alignment horizontal="left" vertical="center" wrapText="1"/>
      <protection locked="0"/>
    </xf>
    <xf numFmtId="0" fontId="9" fillId="0" borderId="23" xfId="0" applyFont="1" applyBorder="1" applyAlignment="1" applyProtection="1">
      <alignment horizontal="left" vertical="center" wrapText="1"/>
      <protection locked="0"/>
    </xf>
    <xf numFmtId="0" fontId="0" fillId="4" borderId="17" xfId="0" applyFill="1" applyBorder="1" applyAlignment="1">
      <alignment horizontal="center"/>
    </xf>
    <xf numFmtId="0" fontId="0" fillId="4" borderId="0" xfId="0" applyFill="1" applyAlignment="1">
      <alignment horizontal="center"/>
    </xf>
    <xf numFmtId="0" fontId="0" fillId="4" borderId="18" xfId="0" applyFill="1" applyBorder="1" applyAlignment="1">
      <alignment horizontal="center"/>
    </xf>
  </cellXfs>
  <cellStyles count="3">
    <cellStyle name="Millares" xfId="1" builtinId="3"/>
    <cellStyle name="Normal" xfId="0" builtinId="0"/>
    <cellStyle name="Porcentaje" xfId="2" builtinId="5"/>
  </cellStyles>
  <dxfs count="16">
    <dxf>
      <border outline="0">
        <left style="thin">
          <color indexed="64"/>
        </left>
      </border>
    </dxf>
    <dxf>
      <font>
        <b val="0"/>
        <i val="0"/>
        <strike val="0"/>
        <condense val="0"/>
        <extend val="0"/>
        <outline val="0"/>
        <shadow val="0"/>
        <u val="none"/>
        <vertAlign val="baseline"/>
        <sz val="9"/>
        <color auto="1"/>
        <name val="Calibri"/>
        <scheme val="none"/>
      </font>
      <numFmt numFmtId="167" formatCode="[$-10409]0.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none"/>
      </font>
      <numFmt numFmtId="14" formatCode="0.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none"/>
      </font>
      <numFmt numFmtId="165" formatCode="[$-10409]#,##0.00;\-#,##0.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none"/>
      </font>
      <numFmt numFmtId="165" formatCode="[$-10409]#,##0.00;\-#,##0.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F7A33791-FAED-4AA7-B92F-26F743E3958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982980</xdr:colOff>
      <xdr:row>0</xdr:row>
      <xdr:rowOff>7620</xdr:rowOff>
    </xdr:from>
    <xdr:to>
      <xdr:col>0</xdr:col>
      <xdr:colOff>1592580</xdr:colOff>
      <xdr:row>2</xdr:row>
      <xdr:rowOff>160020</xdr:rowOff>
    </xdr:to>
    <xdr:pic>
      <xdr:nvPicPr>
        <xdr:cNvPr id="2" name="Imagen 1">
          <a:extLst>
            <a:ext uri="{FF2B5EF4-FFF2-40B4-BE49-F238E27FC236}">
              <a16:creationId xmlns:a16="http://schemas.microsoft.com/office/drawing/2014/main" id="{B9719FA0-A3CA-498B-811E-38C4D4C60C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980" y="7620"/>
          <a:ext cx="609600" cy="701040"/>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7C26D9-74D5-436A-8AA8-04C866A42CC7}" name="Tabla1" displayName="Tabla1" ref="A28:K33" totalsRowShown="0" headerRowDxfId="15" dataDxfId="13" headerRowBorderDxfId="14" tableBorderDxfId="12" totalsRowBorderDxfId="11">
  <tableColumns count="11">
    <tableColumn id="1" xr3:uid="{D9A2DB43-704A-430C-8DE7-4C16F6BFAE83}" name="Producto" dataDxfId="10"/>
    <tableColumn id="2" xr3:uid="{8FA00311-4EFA-4877-901C-027B115D33D6}" name="Indicador" dataDxfId="9"/>
    <tableColumn id="3" xr3:uid="{EF19D2B0-7F7F-4224-8FCB-5D339986E9C6}" name="Física_x000a_(A)" dataDxfId="8"/>
    <tableColumn id="4" xr3:uid="{FE3F5B0D-8D60-4950-9179-9DB153A0EFDF}" name="Financiera_x000a_(B)" dataDxfId="7" dataCellStyle="Millares"/>
    <tableColumn id="9" xr3:uid="{9E5F81D3-A0F9-4822-BB86-031BC8E65745}" name="Física_x000a_(C)" dataDxfId="6"/>
    <tableColumn id="10" xr3:uid="{625743F6-6C3E-40F8-8583-117F7EEBAC2B}" name="Financiera_x000a_(D)" dataDxfId="5"/>
    <tableColumn id="5" xr3:uid="{89DBDA52-28DC-460A-B21A-C6BD23DBF841}" name="Física _x000a_(E)" dataDxfId="4"/>
    <tableColumn id="6" xr3:uid="{42A36F8C-ACE4-4606-88AE-5FE39BCB3C94}" name="Financiera _x000a_ (F)" dataDxfId="3"/>
    <tableColumn id="7" xr3:uid="{368A2377-C700-406C-B01D-C1680BB1559F}" name="Física _x000a_(%)_x000a_ G=E/C" dataDxfId="2">
      <calculatedColumnFormula>IF(G29&gt;0,G29/Tabla1[[#This Row],[Física
(C)]],0)</calculatedColumnFormula>
    </tableColumn>
    <tableColumn id="8" xr3:uid="{05E24370-DFDD-4612-8FE3-E3D99FCF61B6}" name="Financiero _x000a_(%) _x000a_H=F/D" dataDxfId="1">
      <calculatedColumnFormula>IF(H29&gt;0,H29/Tabla1[[#This Row],[Financiera
(D)]],0)</calculatedColumnFormula>
    </tableColumn>
    <tableColumn id="11" xr3:uid="{C1F771C2-538F-44BE-AAD6-52581435D89E}" name="Columna1" dataDxfId="0"/>
  </tableColumns>
  <tableStyleInfo name="Estilo de tabla 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7EA3A-6C62-4A2A-88DB-4BBC4866BA19}">
  <sheetPr>
    <pageSetUpPr fitToPage="1"/>
  </sheetPr>
  <dimension ref="A1:M54"/>
  <sheetViews>
    <sheetView tabSelected="1" zoomScale="85" zoomScaleNormal="85" zoomScaleSheetLayoutView="100" workbookViewId="0">
      <selection activeCell="D31" sqref="D31"/>
    </sheetView>
  </sheetViews>
  <sheetFormatPr baseColWidth="10" defaultColWidth="11.42578125" defaultRowHeight="15" x14ac:dyDescent="0.25"/>
  <cols>
    <col min="1" max="1" width="38" style="11" customWidth="1"/>
    <col min="2" max="2" width="32.5703125" style="11" bestFit="1" customWidth="1"/>
    <col min="3" max="3" width="12.7109375" style="11" customWidth="1"/>
    <col min="4" max="4" width="17.85546875" style="11" customWidth="1"/>
    <col min="5" max="6" width="12.7109375" style="11" customWidth="1"/>
    <col min="7" max="7" width="15.7109375" style="11" customWidth="1"/>
    <col min="8" max="8" width="18.7109375" style="11" customWidth="1"/>
    <col min="9" max="9" width="12.7109375" style="11" customWidth="1"/>
    <col min="10" max="10" width="38.28515625" style="11" customWidth="1"/>
    <col min="11" max="11" width="7" style="11" hidden="1" customWidth="1"/>
    <col min="13" max="13" width="13.42578125" bestFit="1" customWidth="1"/>
  </cols>
  <sheetData>
    <row r="1" spans="1:11" ht="21" x14ac:dyDescent="0.25">
      <c r="A1" s="1"/>
      <c r="B1" s="73" t="s">
        <v>92</v>
      </c>
      <c r="C1" s="74"/>
      <c r="D1" s="74"/>
      <c r="E1" s="74"/>
      <c r="F1" s="74"/>
      <c r="G1" s="74"/>
      <c r="H1" s="74"/>
      <c r="I1" s="74"/>
      <c r="J1" s="75"/>
      <c r="K1" s="2"/>
    </row>
    <row r="2" spans="1:11" ht="21.75" thickBot="1" x14ac:dyDescent="0.3">
      <c r="A2" s="3"/>
      <c r="B2" s="76" t="s">
        <v>0</v>
      </c>
      <c r="C2" s="77"/>
      <c r="D2" s="76" t="s">
        <v>1</v>
      </c>
      <c r="E2" s="77"/>
      <c r="F2" s="77"/>
      <c r="G2" s="77"/>
      <c r="H2" s="78"/>
      <c r="I2" s="4" t="s">
        <v>2</v>
      </c>
      <c r="J2" s="5" t="s">
        <v>3</v>
      </c>
      <c r="K2" s="2"/>
    </row>
    <row r="3" spans="1:11" ht="21.75" thickBot="1" x14ac:dyDescent="0.3">
      <c r="A3" s="6"/>
      <c r="B3" s="79" t="s">
        <v>4</v>
      </c>
      <c r="C3" s="80"/>
      <c r="D3" s="79"/>
      <c r="E3" s="80"/>
      <c r="F3" s="80"/>
      <c r="G3" s="80"/>
      <c r="H3" s="81"/>
      <c r="I3" s="7"/>
      <c r="J3" s="8"/>
      <c r="K3" s="2"/>
    </row>
    <row r="4" spans="1:11" x14ac:dyDescent="0.25">
      <c r="A4" s="84"/>
      <c r="B4" s="85"/>
      <c r="C4" s="85"/>
      <c r="D4" s="86"/>
      <c r="E4" s="86"/>
      <c r="F4" s="86"/>
      <c r="G4" s="86"/>
      <c r="H4" s="86"/>
      <c r="I4" s="85"/>
      <c r="J4" s="87"/>
      <c r="K4" s="2"/>
    </row>
    <row r="5" spans="1:11" ht="3" customHeight="1" x14ac:dyDescent="0.25">
      <c r="A5" s="97"/>
      <c r="B5" s="98"/>
      <c r="C5" s="98"/>
      <c r="D5" s="98"/>
      <c r="E5" s="98"/>
      <c r="F5" s="98"/>
      <c r="G5" s="98"/>
      <c r="H5" s="98"/>
      <c r="I5" s="98"/>
      <c r="J5" s="99"/>
      <c r="K5" s="2"/>
    </row>
    <row r="6" spans="1:11" ht="15.75" x14ac:dyDescent="0.25">
      <c r="A6" s="59" t="s">
        <v>5</v>
      </c>
      <c r="B6" s="60"/>
      <c r="C6" s="60"/>
      <c r="D6" s="60"/>
      <c r="E6" s="60"/>
      <c r="F6" s="60"/>
      <c r="G6" s="60"/>
      <c r="H6" s="60"/>
      <c r="I6" s="60"/>
      <c r="J6" s="61"/>
      <c r="K6" s="2"/>
    </row>
    <row r="7" spans="1:11" ht="15.75" x14ac:dyDescent="0.25">
      <c r="A7" s="69" t="s">
        <v>6</v>
      </c>
      <c r="B7" s="70"/>
      <c r="C7" s="70"/>
      <c r="D7" s="70"/>
      <c r="E7" s="70"/>
      <c r="F7" s="70"/>
      <c r="G7" s="70"/>
      <c r="H7" s="70"/>
      <c r="I7" s="70"/>
      <c r="J7" s="71"/>
      <c r="K7" s="2"/>
    </row>
    <row r="8" spans="1:11" x14ac:dyDescent="0.25">
      <c r="A8" s="9" t="s">
        <v>7</v>
      </c>
      <c r="B8" s="72" t="s">
        <v>8</v>
      </c>
      <c r="C8" s="72"/>
      <c r="D8" s="72"/>
      <c r="E8" s="72"/>
      <c r="F8" s="72"/>
      <c r="G8" s="72"/>
      <c r="H8" s="72"/>
      <c r="I8" s="72"/>
      <c r="J8" s="72"/>
      <c r="K8" s="2"/>
    </row>
    <row r="9" spans="1:11" ht="15" customHeight="1" x14ac:dyDescent="0.25">
      <c r="A9" s="10" t="s">
        <v>9</v>
      </c>
      <c r="B9" s="72" t="s">
        <v>10</v>
      </c>
      <c r="C9" s="72"/>
      <c r="D9" s="72"/>
      <c r="E9" s="72"/>
      <c r="F9" s="72"/>
      <c r="G9" s="72"/>
      <c r="H9" s="72"/>
      <c r="I9" s="72"/>
      <c r="J9" s="72"/>
      <c r="K9" s="2"/>
    </row>
    <row r="10" spans="1:11" x14ac:dyDescent="0.25">
      <c r="A10" s="10" t="s">
        <v>11</v>
      </c>
      <c r="B10" s="72" t="s">
        <v>12</v>
      </c>
      <c r="C10" s="72"/>
      <c r="D10" s="72"/>
      <c r="E10" s="72"/>
      <c r="F10" s="72"/>
      <c r="G10" s="72"/>
      <c r="H10" s="72"/>
      <c r="I10" s="72"/>
      <c r="J10" s="72"/>
      <c r="K10" s="2"/>
    </row>
    <row r="11" spans="1:11" ht="54.6" customHeight="1" x14ac:dyDescent="0.25">
      <c r="A11" s="9" t="s">
        <v>13</v>
      </c>
      <c r="B11" s="50" t="s">
        <v>14</v>
      </c>
      <c r="C11" s="58"/>
      <c r="D11" s="58"/>
      <c r="E11" s="58"/>
      <c r="F11" s="58"/>
      <c r="G11" s="58"/>
      <c r="H11" s="58"/>
      <c r="I11" s="58"/>
      <c r="J11" s="58"/>
    </row>
    <row r="12" spans="1:11" ht="36" customHeight="1" x14ac:dyDescent="0.25">
      <c r="A12" s="9" t="s">
        <v>15</v>
      </c>
      <c r="B12" s="50" t="s">
        <v>16</v>
      </c>
      <c r="C12" s="58"/>
      <c r="D12" s="58"/>
      <c r="E12" s="58"/>
      <c r="F12" s="58"/>
      <c r="G12" s="58"/>
      <c r="H12" s="58"/>
      <c r="I12" s="58"/>
      <c r="J12" s="58"/>
    </row>
    <row r="13" spans="1:11" ht="15.75" x14ac:dyDescent="0.25">
      <c r="A13" s="59" t="s">
        <v>17</v>
      </c>
      <c r="B13" s="60"/>
      <c r="C13" s="60"/>
      <c r="D13" s="60"/>
      <c r="E13" s="60"/>
      <c r="F13" s="60"/>
      <c r="G13" s="60"/>
      <c r="H13" s="60"/>
      <c r="I13" s="60"/>
      <c r="J13" s="61"/>
    </row>
    <row r="14" spans="1:11" ht="24.75" customHeight="1" x14ac:dyDescent="0.25">
      <c r="A14" s="9" t="s">
        <v>18</v>
      </c>
      <c r="B14" s="12">
        <v>2</v>
      </c>
      <c r="C14" s="62" t="s">
        <v>19</v>
      </c>
      <c r="D14" s="62"/>
      <c r="E14" s="62"/>
      <c r="F14" s="62"/>
      <c r="G14" s="62"/>
      <c r="H14" s="62"/>
      <c r="I14" s="62"/>
      <c r="J14" s="62"/>
    </row>
    <row r="15" spans="1:11" ht="37.9" customHeight="1" x14ac:dyDescent="0.25">
      <c r="A15" s="9" t="s">
        <v>20</v>
      </c>
      <c r="B15" s="13">
        <v>2.6</v>
      </c>
      <c r="C15" s="62" t="s">
        <v>21</v>
      </c>
      <c r="D15" s="62"/>
      <c r="E15" s="62"/>
      <c r="F15" s="62"/>
      <c r="G15" s="62"/>
      <c r="H15" s="62"/>
      <c r="I15" s="62"/>
      <c r="J15" s="62"/>
    </row>
    <row r="16" spans="1:11" ht="26.25" customHeight="1" x14ac:dyDescent="0.25">
      <c r="A16" s="9" t="s">
        <v>22</v>
      </c>
      <c r="B16" s="14" t="s">
        <v>23</v>
      </c>
      <c r="C16" s="62" t="s">
        <v>24</v>
      </c>
      <c r="D16" s="62"/>
      <c r="E16" s="62"/>
      <c r="F16" s="62"/>
      <c r="G16" s="62"/>
      <c r="H16" s="62"/>
      <c r="I16" s="62"/>
      <c r="J16" s="62"/>
    </row>
    <row r="17" spans="1:13" ht="15.75" x14ac:dyDescent="0.25">
      <c r="A17" s="59" t="s">
        <v>25</v>
      </c>
      <c r="B17" s="60"/>
      <c r="C17" s="60"/>
      <c r="D17" s="60"/>
      <c r="E17" s="60"/>
      <c r="F17" s="60"/>
      <c r="G17" s="60"/>
      <c r="H17" s="60"/>
      <c r="I17" s="60"/>
      <c r="J17" s="61"/>
    </row>
    <row r="18" spans="1:13" ht="29.25" customHeight="1" x14ac:dyDescent="0.25">
      <c r="A18" s="9" t="s">
        <v>26</v>
      </c>
      <c r="B18" s="50" t="s">
        <v>27</v>
      </c>
      <c r="C18" s="50"/>
      <c r="D18" s="50"/>
      <c r="E18" s="50"/>
      <c r="F18" s="50"/>
      <c r="G18" s="50"/>
      <c r="H18" s="50"/>
      <c r="I18" s="50"/>
      <c r="J18" s="50"/>
    </row>
    <row r="19" spans="1:13" ht="31.15" customHeight="1" x14ac:dyDescent="0.25">
      <c r="A19" s="15" t="s">
        <v>28</v>
      </c>
      <c r="B19" s="50" t="s">
        <v>29</v>
      </c>
      <c r="C19" s="50"/>
      <c r="D19" s="50"/>
      <c r="E19" s="50"/>
      <c r="F19" s="50"/>
      <c r="G19" s="50"/>
      <c r="H19" s="50"/>
      <c r="I19" s="50"/>
      <c r="J19" s="50"/>
    </row>
    <row r="20" spans="1:13" ht="65.45" customHeight="1" x14ac:dyDescent="0.25">
      <c r="A20" s="15" t="s">
        <v>30</v>
      </c>
      <c r="B20" s="50" t="s">
        <v>31</v>
      </c>
      <c r="C20" s="50"/>
      <c r="D20" s="50"/>
      <c r="E20" s="50"/>
      <c r="F20" s="50"/>
      <c r="G20" s="50"/>
      <c r="H20" s="50"/>
      <c r="I20" s="50"/>
      <c r="J20" s="50"/>
    </row>
    <row r="21" spans="1:13" x14ac:dyDescent="0.25">
      <c r="A21" s="15" t="s">
        <v>32</v>
      </c>
      <c r="B21" s="68"/>
      <c r="C21" s="68"/>
      <c r="D21" s="68"/>
      <c r="E21" s="68"/>
      <c r="F21" s="68"/>
      <c r="G21" s="68"/>
      <c r="H21" s="68"/>
      <c r="I21" s="68"/>
      <c r="J21" s="68"/>
      <c r="K21" s="2"/>
    </row>
    <row r="22" spans="1:13" ht="15.75" x14ac:dyDescent="0.25">
      <c r="A22" s="47" t="s">
        <v>33</v>
      </c>
      <c r="B22" s="47"/>
      <c r="C22" s="47"/>
      <c r="D22" s="47"/>
      <c r="E22" s="47"/>
      <c r="F22" s="47"/>
      <c r="G22" s="47"/>
      <c r="H22" s="47"/>
      <c r="I22" s="47"/>
      <c r="J22" s="47"/>
    </row>
    <row r="23" spans="1:13" ht="15.75" x14ac:dyDescent="0.25">
      <c r="A23" s="49" t="s">
        <v>34</v>
      </c>
      <c r="B23" s="49"/>
      <c r="C23" s="49"/>
      <c r="D23" s="49"/>
      <c r="E23" s="49"/>
      <c r="F23" s="49"/>
      <c r="G23" s="49"/>
      <c r="H23" s="49"/>
      <c r="I23" s="49"/>
      <c r="J23" s="49"/>
      <c r="K23" s="2"/>
    </row>
    <row r="24" spans="1:13" ht="15" customHeight="1" x14ac:dyDescent="0.25">
      <c r="A24" s="52" t="s">
        <v>35</v>
      </c>
      <c r="B24" s="52"/>
      <c r="C24" s="52" t="s">
        <v>36</v>
      </c>
      <c r="D24" s="52"/>
      <c r="E24" s="52"/>
      <c r="F24" s="52" t="s">
        <v>37</v>
      </c>
      <c r="G24" s="52"/>
      <c r="H24" s="52"/>
      <c r="I24" s="52" t="s">
        <v>38</v>
      </c>
      <c r="J24" s="52"/>
    </row>
    <row r="25" spans="1:13" x14ac:dyDescent="0.25">
      <c r="A25" s="63">
        <f>+'Datos del Producto '!B8</f>
        <v>390855433</v>
      </c>
      <c r="B25" s="63">
        <v>370066292</v>
      </c>
      <c r="C25" s="63">
        <f>+'Datos del Producto '!C8</f>
        <v>531875462</v>
      </c>
      <c r="D25" s="63">
        <v>390343099</v>
      </c>
      <c r="E25" s="63">
        <v>390343099</v>
      </c>
      <c r="F25" s="64">
        <f>+'Datos del Producto '!D8</f>
        <v>306080162.11000001</v>
      </c>
      <c r="G25" s="65">
        <v>385571225.37</v>
      </c>
      <c r="H25" s="66">
        <v>385571225.37</v>
      </c>
      <c r="I25" s="67">
        <f>IF(F25&gt;0,F25/C25,0)</f>
        <v>0.57547336543606142</v>
      </c>
      <c r="J25" s="67"/>
      <c r="M25" s="16"/>
    </row>
    <row r="26" spans="1:13" ht="15.75" x14ac:dyDescent="0.25">
      <c r="A26" s="49" t="s">
        <v>39</v>
      </c>
      <c r="B26" s="49"/>
      <c r="C26" s="49"/>
      <c r="D26" s="49"/>
      <c r="E26" s="49"/>
      <c r="F26" s="49"/>
      <c r="G26" s="49"/>
      <c r="H26" s="49"/>
      <c r="I26" s="49"/>
      <c r="J26" s="49"/>
      <c r="K26" s="2"/>
    </row>
    <row r="27" spans="1:13" x14ac:dyDescent="0.25">
      <c r="A27" s="53" t="s">
        <v>40</v>
      </c>
      <c r="B27" s="54"/>
      <c r="C27" s="55" t="s">
        <v>41</v>
      </c>
      <c r="D27" s="56"/>
      <c r="E27" s="55" t="s">
        <v>42</v>
      </c>
      <c r="F27" s="57"/>
      <c r="G27" s="55" t="s">
        <v>43</v>
      </c>
      <c r="H27" s="55"/>
      <c r="I27" s="55" t="s">
        <v>44</v>
      </c>
      <c r="J27" s="56"/>
    </row>
    <row r="28" spans="1:13" ht="40.9" customHeight="1" x14ac:dyDescent="0.25">
      <c r="A28" s="17" t="s">
        <v>45</v>
      </c>
      <c r="B28" s="17" t="s">
        <v>46</v>
      </c>
      <c r="C28" s="17" t="s">
        <v>47</v>
      </c>
      <c r="D28" s="17" t="s">
        <v>48</v>
      </c>
      <c r="E28" s="17" t="s">
        <v>49</v>
      </c>
      <c r="F28" s="17" t="s">
        <v>50</v>
      </c>
      <c r="G28" s="17" t="s">
        <v>51</v>
      </c>
      <c r="H28" s="17" t="s">
        <v>52</v>
      </c>
      <c r="I28" s="17" t="s">
        <v>53</v>
      </c>
      <c r="J28" s="17" t="s">
        <v>54</v>
      </c>
      <c r="K28" t="s">
        <v>55</v>
      </c>
      <c r="M28" s="16"/>
    </row>
    <row r="29" spans="1:13" s="30" customFormat="1" ht="34.9" customHeight="1" x14ac:dyDescent="0.25">
      <c r="A29" s="37" t="s">
        <v>56</v>
      </c>
      <c r="B29" s="38" t="s">
        <v>57</v>
      </c>
      <c r="C29" s="39">
        <v>7</v>
      </c>
      <c r="D29" s="40">
        <v>3649373.33</v>
      </c>
      <c r="E29" s="41">
        <v>3</v>
      </c>
      <c r="F29" s="41">
        <v>1449888.33</v>
      </c>
      <c r="G29" s="41">
        <v>3</v>
      </c>
      <c r="H29" s="41">
        <v>1445507.8</v>
      </c>
      <c r="I29" s="42">
        <f>IF(G29&gt;0,G29/Tabla1[[#This Row],[Física
(C)]],0)</f>
        <v>1</v>
      </c>
      <c r="J29" s="43">
        <f>IF(H29&gt;0,H29/Tabla1[[#This Row],[Financiera
(D)]],0)</f>
        <v>0.9969787121467486</v>
      </c>
    </row>
    <row r="30" spans="1:13" s="30" customFormat="1" ht="39.6" customHeight="1" x14ac:dyDescent="0.25">
      <c r="A30" s="37" t="s">
        <v>58</v>
      </c>
      <c r="B30" s="38" t="s">
        <v>59</v>
      </c>
      <c r="C30" s="39">
        <v>29</v>
      </c>
      <c r="D30" s="40">
        <v>15210055.140000001</v>
      </c>
      <c r="E30" s="41">
        <v>0</v>
      </c>
      <c r="F30" s="41">
        <v>0</v>
      </c>
      <c r="G30" s="41">
        <v>0</v>
      </c>
      <c r="H30" s="41">
        <v>2785249.73</v>
      </c>
      <c r="I30" s="42">
        <f>IF(G30&gt;0,G30/Tabla1[[#This Row],[Física
(C)]],0)</f>
        <v>0</v>
      </c>
      <c r="J30" s="43">
        <v>0</v>
      </c>
    </row>
    <row r="31" spans="1:13" s="36" customFormat="1" ht="33.6" customHeight="1" x14ac:dyDescent="0.25">
      <c r="A31" s="37" t="s">
        <v>60</v>
      </c>
      <c r="B31" s="38" t="s">
        <v>61</v>
      </c>
      <c r="C31" s="39">
        <v>13056</v>
      </c>
      <c r="D31" s="40">
        <v>39292726.859999999</v>
      </c>
      <c r="E31" s="41">
        <v>7100</v>
      </c>
      <c r="F31" s="41">
        <v>7757591.8300000001</v>
      </c>
      <c r="G31" s="44">
        <v>7100</v>
      </c>
      <c r="H31" s="41">
        <v>7763251.6399999997</v>
      </c>
      <c r="I31" s="42">
        <f>IF(G31&gt;0,G31/Tabla1[[#This Row],[Física
(C)]],0)</f>
        <v>1</v>
      </c>
      <c r="J31" s="43">
        <f>IF(H31&gt;0,H31/Tabla1[[#This Row],[Financiera
(D)]],0)</f>
        <v>1.0007295833712353</v>
      </c>
    </row>
    <row r="32" spans="1:13" ht="51.6" customHeight="1" x14ac:dyDescent="0.25">
      <c r="A32" s="37" t="s">
        <v>62</v>
      </c>
      <c r="B32" s="38" t="s">
        <v>63</v>
      </c>
      <c r="C32" s="39">
        <v>317230</v>
      </c>
      <c r="D32" s="40">
        <v>216700679.25</v>
      </c>
      <c r="E32" s="41">
        <v>0</v>
      </c>
      <c r="F32" s="45">
        <v>37309664.259999998</v>
      </c>
      <c r="G32" s="44">
        <v>0</v>
      </c>
      <c r="H32" s="41">
        <v>38474800.270000003</v>
      </c>
      <c r="I32" s="42">
        <f>IF(G32&gt;0,G32/Tabla1[[#This Row],[Física
(C)]],0)</f>
        <v>0</v>
      </c>
      <c r="J32" s="43">
        <f>IF(H32&gt;0,H32/Tabla1[[#This Row],[Financiera
(D)]],0)</f>
        <v>1.0312287991090061</v>
      </c>
      <c r="K32"/>
    </row>
    <row r="33" spans="1:11" s="30" customFormat="1" ht="73.150000000000006" customHeight="1" x14ac:dyDescent="0.25">
      <c r="A33" s="37" t="s">
        <v>64</v>
      </c>
      <c r="B33" s="38" t="s">
        <v>63</v>
      </c>
      <c r="C33" s="39">
        <v>42335</v>
      </c>
      <c r="D33" s="40">
        <v>238033368.53999999</v>
      </c>
      <c r="E33" s="41">
        <v>11000</v>
      </c>
      <c r="F33" s="46">
        <v>48866758.030000001</v>
      </c>
      <c r="G33" s="41">
        <v>11176</v>
      </c>
      <c r="H33" s="41">
        <v>47763796.689999998</v>
      </c>
      <c r="I33" s="42">
        <f>IF(G33&gt;0,G33/Tabla1[[#This Row],[Física
(C)]],0)</f>
        <v>1.016</v>
      </c>
      <c r="J33" s="43">
        <f>IF(H33&gt;0,H33/Tabla1[[#This Row],[Financiera
(D)]],0)</f>
        <v>0.97742920986649284</v>
      </c>
    </row>
    <row r="34" spans="1:11" ht="15.75" x14ac:dyDescent="0.25">
      <c r="A34" s="47" t="s">
        <v>65</v>
      </c>
      <c r="B34" s="47"/>
      <c r="C34" s="47"/>
      <c r="D34" s="47"/>
      <c r="E34" s="47"/>
      <c r="F34" s="47"/>
      <c r="G34" s="47"/>
      <c r="H34" s="47"/>
      <c r="I34" s="47"/>
      <c r="J34" s="47"/>
    </row>
    <row r="35" spans="1:11" ht="15.75" x14ac:dyDescent="0.25">
      <c r="A35" s="49" t="s">
        <v>66</v>
      </c>
      <c r="B35" s="49"/>
      <c r="C35" s="49"/>
      <c r="D35" s="49"/>
      <c r="E35" s="49"/>
      <c r="F35" s="49"/>
      <c r="G35" s="49"/>
      <c r="H35" s="49"/>
      <c r="I35" s="49"/>
      <c r="J35" s="49"/>
      <c r="K35" s="2"/>
    </row>
    <row r="36" spans="1:11" x14ac:dyDescent="0.25">
      <c r="A36" s="18" t="s">
        <v>67</v>
      </c>
      <c r="B36" s="50" t="s">
        <v>68</v>
      </c>
      <c r="C36" s="50"/>
      <c r="D36" s="50"/>
      <c r="E36" s="50"/>
      <c r="F36" s="50"/>
      <c r="G36" s="50"/>
      <c r="H36" s="50"/>
      <c r="I36" s="50"/>
      <c r="J36" s="50"/>
    </row>
    <row r="37" spans="1:11" ht="84" customHeight="1" x14ac:dyDescent="0.25">
      <c r="A37" s="18" t="s">
        <v>69</v>
      </c>
      <c r="B37" s="50" t="s">
        <v>70</v>
      </c>
      <c r="C37" s="50"/>
      <c r="D37" s="50"/>
      <c r="E37" s="50"/>
      <c r="F37" s="50"/>
      <c r="G37" s="50"/>
      <c r="H37" s="50"/>
      <c r="I37" s="50"/>
      <c r="J37" s="50"/>
    </row>
    <row r="38" spans="1:11" x14ac:dyDescent="0.25">
      <c r="A38" s="96" t="s">
        <v>71</v>
      </c>
      <c r="B38" s="91" t="s">
        <v>72</v>
      </c>
      <c r="C38" s="92"/>
      <c r="D38" s="92"/>
      <c r="E38" s="92"/>
      <c r="F38" s="92"/>
      <c r="G38" s="92"/>
      <c r="H38" s="92"/>
      <c r="I38" s="92"/>
      <c r="J38" s="93"/>
    </row>
    <row r="39" spans="1:11" x14ac:dyDescent="0.25">
      <c r="A39" s="94"/>
      <c r="B39" s="91" t="s">
        <v>73</v>
      </c>
      <c r="C39" s="92"/>
      <c r="D39" s="92"/>
      <c r="E39" s="92"/>
      <c r="F39" s="92"/>
      <c r="G39" s="92"/>
      <c r="H39" s="92"/>
      <c r="I39" s="92"/>
      <c r="J39" s="93"/>
    </row>
    <row r="40" spans="1:11" x14ac:dyDescent="0.25">
      <c r="A40" s="95"/>
      <c r="B40" s="51" t="s">
        <v>74</v>
      </c>
      <c r="C40" s="51"/>
      <c r="D40" s="51"/>
      <c r="E40" s="51"/>
      <c r="F40" s="51"/>
      <c r="G40" s="51"/>
      <c r="H40" s="51"/>
      <c r="I40" s="51"/>
      <c r="J40" s="51"/>
    </row>
    <row r="41" spans="1:11" x14ac:dyDescent="0.25">
      <c r="A41" s="94" t="s">
        <v>75</v>
      </c>
      <c r="B41" s="88" t="s">
        <v>76</v>
      </c>
      <c r="C41" s="89"/>
      <c r="D41" s="89"/>
      <c r="E41" s="89"/>
      <c r="F41" s="89"/>
      <c r="G41" s="89"/>
      <c r="H41" s="89"/>
      <c r="I41" s="89"/>
      <c r="J41" s="90"/>
    </row>
    <row r="42" spans="1:11" s="35" customFormat="1" x14ac:dyDescent="0.25">
      <c r="A42" s="94"/>
      <c r="B42" s="28" t="s">
        <v>77</v>
      </c>
      <c r="C42" s="91" t="s">
        <v>93</v>
      </c>
      <c r="D42" s="92"/>
      <c r="E42" s="92"/>
      <c r="F42" s="92"/>
      <c r="G42" s="92"/>
      <c r="H42" s="92"/>
      <c r="I42" s="92"/>
      <c r="J42" s="93"/>
      <c r="K42" s="34"/>
    </row>
    <row r="43" spans="1:11" ht="97.9" customHeight="1" x14ac:dyDescent="0.25">
      <c r="A43" s="94"/>
      <c r="B43" s="28" t="s">
        <v>78</v>
      </c>
      <c r="C43" s="91" t="s">
        <v>94</v>
      </c>
      <c r="D43" s="92"/>
      <c r="E43" s="92"/>
      <c r="F43" s="92"/>
      <c r="G43" s="92"/>
      <c r="H43" s="92"/>
      <c r="I43" s="92"/>
      <c r="J43" s="93"/>
    </row>
    <row r="44" spans="1:11" x14ac:dyDescent="0.25">
      <c r="A44" s="94"/>
      <c r="B44" s="28" t="s">
        <v>79</v>
      </c>
      <c r="C44" s="91" t="s">
        <v>95</v>
      </c>
      <c r="D44" s="92"/>
      <c r="E44" s="92"/>
      <c r="F44" s="92"/>
      <c r="G44" s="92"/>
      <c r="H44" s="92"/>
      <c r="I44" s="92"/>
      <c r="J44" s="93"/>
    </row>
    <row r="45" spans="1:11" x14ac:dyDescent="0.25">
      <c r="A45" s="94"/>
      <c r="B45" s="28" t="s">
        <v>80</v>
      </c>
      <c r="C45" s="91" t="s">
        <v>96</v>
      </c>
      <c r="D45" s="92"/>
      <c r="E45" s="92"/>
      <c r="F45" s="92"/>
      <c r="G45" s="92"/>
      <c r="H45" s="92"/>
      <c r="I45" s="92"/>
      <c r="J45" s="93"/>
    </row>
    <row r="46" spans="1:11" x14ac:dyDescent="0.25">
      <c r="A46" s="95"/>
      <c r="B46" s="28" t="s">
        <v>81</v>
      </c>
      <c r="C46" s="91" t="s">
        <v>97</v>
      </c>
      <c r="D46" s="92"/>
      <c r="E46" s="92"/>
      <c r="F46" s="92"/>
      <c r="G46" s="92"/>
      <c r="H46" s="92"/>
      <c r="I46" s="92"/>
      <c r="J46" s="93"/>
    </row>
    <row r="47" spans="1:11" ht="15.75" x14ac:dyDescent="0.25">
      <c r="A47" s="47" t="s">
        <v>82</v>
      </c>
      <c r="B47" s="47"/>
      <c r="C47" s="47"/>
      <c r="D47" s="47"/>
      <c r="E47" s="47"/>
      <c r="F47" s="47"/>
      <c r="G47" s="47"/>
      <c r="H47" s="47"/>
      <c r="I47" s="47"/>
      <c r="J47" s="47"/>
    </row>
    <row r="48" spans="1:11" ht="15.75" x14ac:dyDescent="0.25">
      <c r="A48" s="48" t="s">
        <v>83</v>
      </c>
      <c r="B48" s="48"/>
      <c r="C48" s="48"/>
      <c r="D48" s="48"/>
      <c r="E48" s="48"/>
      <c r="F48" s="48"/>
      <c r="G48" s="48"/>
      <c r="H48" s="48"/>
      <c r="I48" s="48"/>
      <c r="J48" s="48"/>
      <c r="K48" s="2"/>
    </row>
    <row r="49" spans="1:11" ht="15.75" x14ac:dyDescent="0.25">
      <c r="A49" s="26"/>
      <c r="B49" s="26"/>
      <c r="C49" s="26"/>
      <c r="D49" s="26"/>
      <c r="E49" s="26"/>
      <c r="F49" s="26"/>
      <c r="G49" s="26"/>
      <c r="H49" s="26"/>
      <c r="I49" s="26"/>
      <c r="J49" s="26"/>
      <c r="K49" s="2"/>
    </row>
    <row r="50" spans="1:11" ht="37.9" customHeight="1" x14ac:dyDescent="0.25">
      <c r="A50" s="19"/>
      <c r="B50" s="20"/>
      <c r="C50" s="20"/>
      <c r="D50" s="22"/>
      <c r="E50" s="19"/>
      <c r="F50" s="19"/>
      <c r="G50" s="20"/>
      <c r="H50" s="20"/>
      <c r="I50" s="20"/>
      <c r="J50" s="20"/>
    </row>
    <row r="51" spans="1:11" ht="15.75" x14ac:dyDescent="0.25">
      <c r="A51" s="24" t="s">
        <v>84</v>
      </c>
      <c r="B51" s="21"/>
      <c r="C51" s="21"/>
      <c r="D51" s="82" t="s">
        <v>85</v>
      </c>
      <c r="E51" s="82"/>
      <c r="F51" s="82"/>
      <c r="G51" s="21"/>
      <c r="H51" s="21"/>
      <c r="I51" s="21"/>
      <c r="J51" s="21"/>
    </row>
    <row r="52" spans="1:11" x14ac:dyDescent="0.25">
      <c r="A52" s="23" t="s">
        <v>86</v>
      </c>
      <c r="D52" s="25" t="s">
        <v>87</v>
      </c>
    </row>
    <row r="53" spans="1:11" x14ac:dyDescent="0.25">
      <c r="A53" s="23" t="s">
        <v>88</v>
      </c>
      <c r="D53" s="83" t="s">
        <v>89</v>
      </c>
      <c r="E53" s="83"/>
      <c r="F53" s="83"/>
    </row>
    <row r="54" spans="1:11" x14ac:dyDescent="0.25">
      <c r="A54" s="23" t="s">
        <v>89</v>
      </c>
    </row>
  </sheetData>
  <mergeCells count="58">
    <mergeCell ref="D51:F51"/>
    <mergeCell ref="D53:F53"/>
    <mergeCell ref="A4:J4"/>
    <mergeCell ref="B41:J41"/>
    <mergeCell ref="C43:J43"/>
    <mergeCell ref="C42:J42"/>
    <mergeCell ref="C44:J44"/>
    <mergeCell ref="C46:J46"/>
    <mergeCell ref="A41:A46"/>
    <mergeCell ref="C45:J45"/>
    <mergeCell ref="B38:J38"/>
    <mergeCell ref="B39:J39"/>
    <mergeCell ref="A38:A40"/>
    <mergeCell ref="C16:J16"/>
    <mergeCell ref="A5:J5"/>
    <mergeCell ref="A6:J6"/>
    <mergeCell ref="B1:J1"/>
    <mergeCell ref="B2:C2"/>
    <mergeCell ref="D2:H2"/>
    <mergeCell ref="B3:C3"/>
    <mergeCell ref="D3:H3"/>
    <mergeCell ref="A7:J7"/>
    <mergeCell ref="B8:J8"/>
    <mergeCell ref="B9:J9"/>
    <mergeCell ref="B10:J10"/>
    <mergeCell ref="B11:J11"/>
    <mergeCell ref="B12:J12"/>
    <mergeCell ref="A13:J13"/>
    <mergeCell ref="C14:J14"/>
    <mergeCell ref="C15:J15"/>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A26:J26"/>
    <mergeCell ref="A27:B27"/>
    <mergeCell ref="C27:D27"/>
    <mergeCell ref="E27:F27"/>
    <mergeCell ref="G27:H27"/>
    <mergeCell ref="I27:J27"/>
    <mergeCell ref="A47:J47"/>
    <mergeCell ref="A48:J48"/>
    <mergeCell ref="A34:J34"/>
    <mergeCell ref="A35:J35"/>
    <mergeCell ref="B36:J36"/>
    <mergeCell ref="B37:J37"/>
    <mergeCell ref="B40:J40"/>
  </mergeCells>
  <dataValidations count="15">
    <dataValidation allowBlank="1" sqref="A8" xr:uid="{1249A1B6-7EFD-45CA-A51D-CDC12EDFF456}"/>
    <dataValidation allowBlank="1" showInputMessage="1" prompt="Nombre del capítulo" sqref="B8:J10" xr:uid="{31DEE7C9-68B8-4A4D-8399-495D0FA26C9A}"/>
    <dataValidation allowBlank="1" showInputMessage="1" showErrorMessage="1" prompt="¿A quién va dirigido el programa?, ¿qué característica tiene esta población que requiere ser beneficiada?" sqref="B20:J20" xr:uid="{CC440F9C-90A7-4E9C-9377-AE7ED3760849}"/>
    <dataValidation allowBlank="1" showInputMessage="1" showErrorMessage="1" prompt="Nombre del producto" sqref="B36:J36" xr:uid="{DE2D43A1-C983-44C5-94CE-A39F2517E910}"/>
    <dataValidation allowBlank="1" showInputMessage="1" showErrorMessage="1" prompt="¿En qué consiste el producto? su objetivo" sqref="C37:J37 B37:B39" xr:uid="{157BD66A-6CB1-4CFC-A257-42654CE22843}"/>
    <dataValidation allowBlank="1" showInputMessage="1" showErrorMessage="1" prompt="1. Describir lo plasmado en el presupuesto_x000a_2. Describir lo alcanzado en términos financieros y de producción " sqref="C42:C46 C40:J40 B40:B46" xr:uid="{9E977F56-BF15-4AA0-9CD5-5395033AF1E6}"/>
    <dataValidation allowBlank="1" showInputMessage="1" showErrorMessage="1" prompt="Oportunidades de mejora identificadas" sqref="A50:C50 E50:J50" xr:uid="{CFD8F480-481E-4080-9FBE-DCEB14509A8A}"/>
    <dataValidation allowBlank="1" showInputMessage="1" showErrorMessage="1" prompt="Presupuesto del programa" sqref="F25 A25:C25" xr:uid="{65614769-E456-452A-A2F3-091C61CD71C1}"/>
    <dataValidation allowBlank="1" showInputMessage="1" showErrorMessage="1" prompt="¿En qué consiste el programa?" sqref="B19:J19" xr:uid="{50025F7C-FB69-4F60-98B1-87CB62911098}"/>
    <dataValidation allowBlank="1" showInputMessage="1" showErrorMessage="1" prompt="Nombre de cada producto" sqref="A28:A33" xr:uid="{E6D7469D-4CB8-44E2-A78D-14FB65B69E26}"/>
    <dataValidation allowBlank="1" showInputMessage="1" showErrorMessage="1" prompt="Nombre del indicador" sqref="B28:B33" xr:uid="{2CC85170-8BC3-4587-864E-98DC9CA02BE5}"/>
    <dataValidation allowBlank="1" showInputMessage="1" showErrorMessage="1" prompt="Meta anual del indicador" sqref="E28 C28:C33 D29:D33 F32" xr:uid="{B96C5A77-68FF-49E2-BE87-525DC6D07C38}"/>
    <dataValidation allowBlank="1" showInputMessage="1" showErrorMessage="1" prompt="Monto presupuestado para el producto" sqref="D28 E29:E33 G29:H33 F28:F31 F33" xr:uid="{237AA932-BDB8-4737-8BE0-4BA9A7D9A4DB}"/>
    <dataValidation allowBlank="1" showInputMessage="1" showErrorMessage="1" prompt="Meta alcanzada en el trimestre" sqref="G28" xr:uid="{68F10693-E71F-444F-9F9E-95E0872D0327}"/>
    <dataValidation allowBlank="1" showInputMessage="1" showErrorMessage="1" prompt="Monto ejecutado en el trimestre" sqref="H28" xr:uid="{52B4C63A-5353-4D16-8713-3D95A59CA22E}"/>
  </dataValidations>
  <pageMargins left="0.7" right="0.7" top="0.75" bottom="0.75" header="0.3" footer="0.3"/>
  <pageSetup scale="54" fitToHeight="0" orientation="landscape" horizontalDpi="300" verticalDpi="300" r:id="rId1"/>
  <rowBreaks count="1" manualBreakCount="1">
    <brk id="32" max="10" man="1"/>
  </rowBreak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4BA60-6E74-4E3A-8E4E-826903C1C84E}">
  <dimension ref="A2:D9"/>
  <sheetViews>
    <sheetView workbookViewId="0">
      <selection activeCell="E11" sqref="E11"/>
    </sheetView>
  </sheetViews>
  <sheetFormatPr baseColWidth="10" defaultColWidth="11.5703125" defaultRowHeight="15" x14ac:dyDescent="0.25"/>
  <cols>
    <col min="1" max="1" width="9.28515625" style="27" bestFit="1" customWidth="1"/>
    <col min="2" max="2" width="26.5703125" style="27" customWidth="1"/>
    <col min="3" max="3" width="17.7109375" style="27" bestFit="1" customWidth="1"/>
    <col min="4" max="4" width="20.42578125" style="27" bestFit="1" customWidth="1"/>
    <col min="5" max="5" width="13.5703125" style="27" bestFit="1" customWidth="1"/>
    <col min="6" max="6" width="13.42578125" style="27" bestFit="1" customWidth="1"/>
    <col min="7" max="7" width="14.5703125" style="27" bestFit="1" customWidth="1"/>
    <col min="8" max="16384" width="11.5703125" style="27"/>
  </cols>
  <sheetData>
    <row r="2" spans="1:4" s="33" customFormat="1" x14ac:dyDescent="0.25">
      <c r="A2" s="32" t="s">
        <v>90</v>
      </c>
      <c r="B2" s="32" t="s">
        <v>35</v>
      </c>
      <c r="C2" s="32" t="s">
        <v>36</v>
      </c>
      <c r="D2" s="32" t="s">
        <v>37</v>
      </c>
    </row>
    <row r="3" spans="1:4" x14ac:dyDescent="0.25">
      <c r="A3" s="27">
        <v>5849</v>
      </c>
      <c r="B3" s="29">
        <v>6800000</v>
      </c>
      <c r="C3" s="29">
        <v>3300000</v>
      </c>
      <c r="D3" s="29">
        <v>2144992.7999999998</v>
      </c>
    </row>
    <row r="4" spans="1:4" x14ac:dyDescent="0.25">
      <c r="A4" s="27">
        <v>5851</v>
      </c>
      <c r="B4" s="29">
        <v>16411200</v>
      </c>
      <c r="C4" s="29">
        <v>18935400</v>
      </c>
      <c r="D4" s="29">
        <v>5725344.8600000003</v>
      </c>
    </row>
    <row r="5" spans="1:4" x14ac:dyDescent="0.25">
      <c r="A5" s="27">
        <v>7726</v>
      </c>
      <c r="B5" s="29">
        <v>20000000</v>
      </c>
      <c r="C5" s="29">
        <v>26631550</v>
      </c>
      <c r="D5" s="29">
        <v>11123998.140000001</v>
      </c>
    </row>
    <row r="6" spans="1:4" x14ac:dyDescent="0.25">
      <c r="A6" s="27">
        <v>6530</v>
      </c>
      <c r="B6" s="29">
        <v>80000000</v>
      </c>
      <c r="C6" s="29">
        <v>223492886</v>
      </c>
      <c r="D6" s="29">
        <v>104084746.7</v>
      </c>
    </row>
    <row r="7" spans="1:4" x14ac:dyDescent="0.25">
      <c r="A7" s="27">
        <v>5850</v>
      </c>
      <c r="B7" s="29">
        <v>267644233</v>
      </c>
      <c r="C7" s="29">
        <v>259515626</v>
      </c>
      <c r="D7" s="29">
        <v>183001079.61000001</v>
      </c>
    </row>
    <row r="8" spans="1:4" ht="15.75" thickBot="1" x14ac:dyDescent="0.3">
      <c r="A8" s="27" t="s">
        <v>91</v>
      </c>
      <c r="B8" s="31">
        <f>+SUM(B3:B7)</f>
        <v>390855433</v>
      </c>
      <c r="C8" s="31">
        <f>+SUM(C3:C7)</f>
        <v>531875462</v>
      </c>
      <c r="D8" s="31">
        <f>+SUM(D3:D7)</f>
        <v>306080162.11000001</v>
      </c>
    </row>
    <row r="9" spans="1:4" ht="15.75" thickTop="1"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23BBF15C6322549B35D4D93D2BA63D2" ma:contentTypeVersion="12" ma:contentTypeDescription="Crear nuevo documento." ma:contentTypeScope="" ma:versionID="6a3f438cca6e7f8a7d5e2db0f215f908">
  <xsd:schema xmlns:xsd="http://www.w3.org/2001/XMLSchema" xmlns:xs="http://www.w3.org/2001/XMLSchema" xmlns:p="http://schemas.microsoft.com/office/2006/metadata/properties" xmlns:ns2="31a93f16-1e57-4089-a656-e30ff64afd3f" xmlns:ns3="2202770d-c6ea-425f-aae2-4f0540e00257" targetNamespace="http://schemas.microsoft.com/office/2006/metadata/properties" ma:root="true" ma:fieldsID="594df3725f630400f08aaee1bd15b4f9" ns2:_="" ns3:_="">
    <xsd:import namespace="31a93f16-1e57-4089-a656-e30ff64afd3f"/>
    <xsd:import namespace="2202770d-c6ea-425f-aae2-4f0540e00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93f16-1e57-4089-a656-e30ff64afd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c27695b0-348a-4a9a-afd6-ef3091934b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02770d-c6ea-425f-aae2-4f0540e002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c8e4c7b-2740-476b-bf62-721197a69612}" ma:internalName="TaxCatchAll" ma:showField="CatchAllData" ma:web="2202770d-c6ea-425f-aae2-4f0540e00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202770d-c6ea-425f-aae2-4f0540e00257" xsi:nil="true"/>
    <lcf76f155ced4ddcb4097134ff3c332f xmlns="31a93f16-1e57-4089-a656-e30ff64afd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A7E6EB-BD7F-43D9-9266-018893259010}">
  <ds:schemaRefs>
    <ds:schemaRef ds:uri="http://schemas.microsoft.com/sharepoint/v3/contenttype/forms"/>
  </ds:schemaRefs>
</ds:datastoreItem>
</file>

<file path=customXml/itemProps2.xml><?xml version="1.0" encoding="utf-8"?>
<ds:datastoreItem xmlns:ds="http://schemas.openxmlformats.org/officeDocument/2006/customXml" ds:itemID="{85D2B7E2-0F9A-4393-8A9F-5A560FBEFE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a93f16-1e57-4089-a656-e30ff64afd3f"/>
    <ds:schemaRef ds:uri="2202770d-c6ea-425f-aae2-4f0540e00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388949-6DD7-45E4-91CC-BE542722E8CA}">
  <ds:schemaRefs>
    <ds:schemaRef ds:uri="http://www.w3.org/XML/1998/namespace"/>
    <ds:schemaRef ds:uri="http://purl.org/dc/terms/"/>
    <ds:schemaRef ds:uri="http://purl.org/dc/dcmitype/"/>
    <ds:schemaRef ds:uri="http://schemas.microsoft.com/office/2006/documentManagement/types"/>
    <ds:schemaRef ds:uri="http://schemas.microsoft.com/office/2006/metadata/properties"/>
    <ds:schemaRef ds:uri="dd0eaceb-94ce-441b-9a26-909c5dc3cbd1"/>
    <ds:schemaRef ds:uri="http://purl.org/dc/elements/1.1/"/>
    <ds:schemaRef ds:uri="http://schemas.microsoft.com/office/infopath/2007/PartnerControls"/>
    <ds:schemaRef ds:uri="http://schemas.openxmlformats.org/package/2006/metadata/core-properties"/>
    <ds:schemaRef ds:uri="2202770d-c6ea-425f-aae2-4f0540e00257"/>
    <ds:schemaRef ds:uri="31a93f16-1e57-4089-a656-e30ff64afd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t-4</vt:lpstr>
      <vt:lpstr>Datos del Producto </vt:lpstr>
      <vt:lpstr>'t-4'!Títulos_a_imprimir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Zaidy María Guillen Alvarez</dc:creator>
  <cp:keywords/>
  <dc:description/>
  <cp:lastModifiedBy>Lorenza Mejía</cp:lastModifiedBy>
  <cp:revision/>
  <cp:lastPrinted>2026-10-16T14:15:39Z</cp:lastPrinted>
  <dcterms:created xsi:type="dcterms:W3CDTF">2025-07-18T15:38:38Z</dcterms:created>
  <dcterms:modified xsi:type="dcterms:W3CDTF">2026-10-16T18:13:41Z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0x010100A23BBF15C6322549B35D4D93D2BA63D2</vt:lpwstr>
  </property>
  <property fmtid="{D5CDD505-2E9C-101B-9397-08002B2CF9AE}" pid="3" name="MediaServiceImageTags">
    <vt:lpwstr/>
  </property>
</Properties>
</file>