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Presupuesto 2026/Marzo/"/>
    </mc:Choice>
  </mc:AlternateContent>
  <xr:revisionPtr revIDLastSave="435" documentId="13_ncr:1_{6ADDCE66-59E2-48FA-80FA-42C118D64097}" xr6:coauthVersionLast="47" xr6:coauthVersionMax="47" xr10:uidLastSave="{C0E63874-1044-4F97-92D4-D26D080D6286}"/>
  <bookViews>
    <workbookView xWindow="-120" yWindow="-120" windowWidth="20730" windowHeight="11160" xr2:uid="{FC1906C0-413A-4D5D-8CDD-37ECD67BC6BF}"/>
  </bookViews>
  <sheets>
    <sheet name="0001" sheetId="2" r:id="rId1"/>
    <sheet name="listado de los lib." sheetId="3" r:id="rId2"/>
  </sheets>
  <definedNames>
    <definedName name="_xlnm._FilterDatabase" localSheetId="1" hidden="1">'listado de los lib.'!$A$11:$E$78</definedName>
    <definedName name="_xlnm.Print_Area" localSheetId="0">'0001'!$A$1:$P$92</definedName>
    <definedName name="_xlnm.Print_Area" localSheetId="1">'listado de los lib.'!$A$1:$E$87</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5" i="3" l="1"/>
  <c r="B83" i="2"/>
  <c r="B80" i="2"/>
  <c r="B77" i="2"/>
  <c r="B72" i="2"/>
  <c r="B69" i="2"/>
  <c r="B64" i="2"/>
  <c r="B54" i="2"/>
  <c r="B47" i="2"/>
  <c r="B38" i="2"/>
  <c r="B28" i="2"/>
  <c r="B18" i="2"/>
  <c r="B12" i="2"/>
  <c r="C83" i="2"/>
  <c r="C80" i="2"/>
  <c r="C77" i="2"/>
  <c r="C72" i="2"/>
  <c r="C69" i="2"/>
  <c r="C64" i="2"/>
  <c r="C54" i="2"/>
  <c r="C47" i="2"/>
  <c r="C38" i="2"/>
  <c r="C28" i="2"/>
  <c r="C18" i="2"/>
  <c r="C12" i="2"/>
  <c r="E83" i="2"/>
  <c r="E80" i="2"/>
  <c r="E77" i="2"/>
  <c r="E72" i="2"/>
  <c r="E69" i="2"/>
  <c r="E64" i="2"/>
  <c r="E54" i="2"/>
  <c r="E47" i="2"/>
  <c r="E38" i="2"/>
  <c r="E28" i="2"/>
  <c r="E18" i="2"/>
  <c r="E12" i="2"/>
  <c r="D83" i="2"/>
  <c r="D80" i="2"/>
  <c r="D77" i="2"/>
  <c r="D72" i="2"/>
  <c r="D69" i="2"/>
  <c r="D64" i="2"/>
  <c r="D54" i="2"/>
  <c r="D47" i="2"/>
  <c r="D38" i="2"/>
  <c r="D28" i="2"/>
  <c r="D18" i="2"/>
  <c r="D12" i="2"/>
  <c r="E76" i="2" l="1"/>
  <c r="D76" i="2"/>
  <c r="C76" i="2"/>
  <c r="B76" i="2"/>
  <c r="E85" i="2"/>
  <c r="B85" i="2"/>
  <c r="C85" i="2"/>
  <c r="D85" i="2"/>
  <c r="P13" i="2" l="1"/>
  <c r="N83" i="2" l="1"/>
  <c r="M83" i="2"/>
  <c r="I83" i="2"/>
  <c r="G83" i="2"/>
  <c r="F83" i="2"/>
  <c r="L83" i="2"/>
  <c r="K83" i="2"/>
  <c r="J83" i="2"/>
  <c r="H83" i="2"/>
  <c r="N80" i="2"/>
  <c r="M80" i="2"/>
  <c r="L80" i="2"/>
  <c r="I80" i="2"/>
  <c r="H80" i="2"/>
  <c r="K80" i="2"/>
  <c r="F80" i="2"/>
  <c r="I77" i="2"/>
  <c r="N77" i="2"/>
  <c r="M77" i="2"/>
  <c r="K77" i="2"/>
  <c r="G77" i="2"/>
  <c r="F77" i="2"/>
  <c r="L77" i="2"/>
  <c r="K72" i="2"/>
  <c r="J72" i="2"/>
  <c r="N72" i="2"/>
  <c r="M72" i="2"/>
  <c r="L72" i="2"/>
  <c r="H72" i="2"/>
  <c r="L69" i="2"/>
  <c r="N69" i="2"/>
  <c r="J69" i="2"/>
  <c r="I69" i="2"/>
  <c r="H69" i="2"/>
  <c r="G69" i="2"/>
  <c r="K69" i="2"/>
  <c r="F69" i="2"/>
  <c r="M64" i="2"/>
  <c r="L64" i="2"/>
  <c r="J64" i="2"/>
  <c r="I54" i="2"/>
  <c r="L54" i="2"/>
  <c r="M54" i="2"/>
  <c r="H54" i="2"/>
  <c r="M47" i="2"/>
  <c r="K47" i="2"/>
  <c r="H38" i="2"/>
  <c r="G38" i="2"/>
  <c r="J38" i="2"/>
  <c r="N28" i="2"/>
  <c r="F28" i="2"/>
  <c r="L18" i="2"/>
  <c r="N12" i="2"/>
  <c r="I12" i="2"/>
  <c r="L12" i="2"/>
  <c r="F12" i="2"/>
  <c r="F76" i="2" l="1"/>
  <c r="K76" i="2"/>
  <c r="L76" i="2"/>
  <c r="M28" i="2"/>
  <c r="F54" i="2"/>
  <c r="N54" i="2"/>
  <c r="K54" i="2"/>
  <c r="J12" i="2"/>
  <c r="H28" i="2"/>
  <c r="J47" i="2"/>
  <c r="I47" i="2"/>
  <c r="F47" i="2"/>
  <c r="N47" i="2"/>
  <c r="G72" i="2"/>
  <c r="M76" i="2"/>
  <c r="J77" i="2"/>
  <c r="F18" i="2"/>
  <c r="N18" i="2"/>
  <c r="K18" i="2"/>
  <c r="M38" i="2"/>
  <c r="L38" i="2"/>
  <c r="I38" i="2"/>
  <c r="H47" i="2"/>
  <c r="I64" i="2"/>
  <c r="F64" i="2"/>
  <c r="N64" i="2"/>
  <c r="K64" i="2"/>
  <c r="N76" i="2"/>
  <c r="I76" i="2"/>
  <c r="H12" i="2"/>
  <c r="M12" i="2"/>
  <c r="F38" i="2"/>
  <c r="N38" i="2"/>
  <c r="K38" i="2"/>
  <c r="I72" i="2"/>
  <c r="J28" i="2"/>
  <c r="G28" i="2"/>
  <c r="I28" i="2"/>
  <c r="K28" i="2"/>
  <c r="J54" i="2"/>
  <c r="G54" i="2"/>
  <c r="H77" i="2"/>
  <c r="H76" i="2" s="1"/>
  <c r="J80" i="2"/>
  <c r="G80" i="2"/>
  <c r="G76" i="2" s="1"/>
  <c r="I18" i="2"/>
  <c r="H18" i="2"/>
  <c r="M18" i="2"/>
  <c r="G18" i="2"/>
  <c r="L28" i="2"/>
  <c r="G64" i="2"/>
  <c r="M69" i="2"/>
  <c r="K12" i="2"/>
  <c r="G12" i="2"/>
  <c r="J18" i="2"/>
  <c r="G47" i="2"/>
  <c r="L47" i="2"/>
  <c r="H64" i="2"/>
  <c r="F72" i="2"/>
  <c r="O77" i="2"/>
  <c r="F85" i="2" l="1"/>
  <c r="I85" i="2"/>
  <c r="N85" i="2"/>
  <c r="L85" i="2"/>
  <c r="M85" i="2"/>
  <c r="G85" i="2"/>
  <c r="J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<sst xmlns="http://schemas.openxmlformats.org/spreadsheetml/2006/main" count="340" uniqueCount="298">
  <si>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</si>
  <si>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</si>
  <si>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</si>
  <si>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</si>
  <si>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</si>
  <si>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</si>
  <si>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</si>
  <si>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</si>
  <si>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</si>
  <si>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</si>
  <si>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</si>
  <si>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</si>
  <si>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</si>
  <si>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</si>
  <si>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</si>
  <si>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</si>
  <si>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</si>
  <si>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</si>
  <si>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</si>
  <si>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</si>
  <si>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</si>
  <si>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</si>
  <si>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</si>
  <si>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</si>
  <si>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</si>
  <si>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</si>
  <si>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</si>
  <si>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</si>
  <si>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</si>
  <si>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</si>
  <si>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</si>
  <si>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</si>
  <si>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</si>
  <si>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</si>
  <si>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</si>
  <si>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</si>
  <si>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</si>
  <si>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</si>
  <si>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</si>
  <si>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</si>
  <si>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</si>
  <si>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</si>
  <si>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</si>
  <si>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</si>
  <si>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</si>
  <si>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</si>
  <si>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</si>
  <si>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</si>
  <si>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</si>
  <si>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</si>
  <si>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</si>
  <si>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</si>
  <si>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</si>
  <si>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</si>
  <si>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</si>
  <si>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</si>
  <si>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</si>
  <si>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</si>
  <si>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</si>
  <si>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</si>
  <si>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</si>
  <si>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</si>
  <si>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</si>
  <si>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</si>
  <si>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</si>
  <si>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</si>
  <si>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</si>
  <si>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</si>
  <si>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</si>
  <si>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</si>
  <si>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</si>
  <si>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</si>
  <si>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</si>
  <si>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</si>
  <si>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</si>
  <si>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</si>
  <si>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</si>
  <si>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</si>
  <si>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</si>
  <si>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</si>
  <si>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</si>
  <si>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</si>
  <si>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</si>
  <si>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</si>
  <si>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</si>
  <si>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</si>
  <si>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</si>
  <si>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</si>
  <si>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</si>
  <si>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</si>
  <si>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</si>
  <si>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</si>
  <si>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</si>
  <si>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</si>
  <si>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</si>
  <si>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</si>
  <si>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</si>
  <si>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</si>
  <si>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</si>
  <si>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</si>
  <si>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</si>
  <si>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</si>
  <si>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</si>
  <si>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</si>
  <si>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</si>
  <si>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</si>
  <si>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</si>
  <si>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JUANA VILLAR GUERRERO</t>
  </si>
  <si>
    <t xml:space="preserve">ENCDA. DEPTO. DE PRESUPUESTO </t>
  </si>
  <si>
    <t>ANA V. ADAMES LANTIGUA</t>
  </si>
  <si>
    <t>LISTADO DE LIBRAMIENTOS</t>
  </si>
  <si>
    <t>Año 2026</t>
  </si>
  <si>
    <t>EDESUR DOMINICANA, S.A</t>
  </si>
  <si>
    <t>ALTICE DOMINICANA, SA</t>
  </si>
  <si>
    <t>EDENORTE DOMINICANA S A</t>
  </si>
  <si>
    <t>COMPANIA DOMINICANA DE TELEFONOS C POR A</t>
  </si>
  <si>
    <t>DIRECCION GENERAL DE CINE</t>
  </si>
  <si>
    <t>ACADEMIA DOMINICANA DE LA HISTORIA</t>
  </si>
  <si>
    <t>INSTITUTO DUARTIANO</t>
  </si>
  <si>
    <t>DIRECCION GENERAL DE MECENAZGO</t>
  </si>
  <si>
    <t>BANCO DE RESERVA DE LA REP.  DOM. BANCO SERVICIOS MULTIPLES, SA</t>
  </si>
  <si>
    <t>ARCHIVO GRAL DE LA NACION</t>
  </si>
  <si>
    <t>CORPORACION DE ACUEDUCTO Y ALCANTARILLADO DE SANTIAGO</t>
  </si>
  <si>
    <t>AYUNTAMIENTO DEL MUNICIPIO DE SANTIAGO</t>
  </si>
  <si>
    <t>HUMANO SEGUROS S A</t>
  </si>
  <si>
    <t>SEGURO NACIONAL DE SALUD</t>
  </si>
  <si>
    <t>SEGUROS RESERVAS, SA</t>
  </si>
  <si>
    <t>CHB CONCEPTUAL HOLDING BUSINESS, SRL</t>
  </si>
  <si>
    <t>AYUNTAMIENTO DEL DISTRITO NACIONAL</t>
  </si>
  <si>
    <t>AUTOCENTRO NAVARRO, SRL</t>
  </si>
  <si>
    <t>EMPRESA DISTRIBUIDORA DE ELECTRICIDAD DEL ESTE S A</t>
  </si>
  <si>
    <t>OFICINA DE COORDINACION PRESIDENCIAL</t>
  </si>
  <si>
    <t>SANTO DOMINGO MOTORS COMPANY, SA</t>
  </si>
  <si>
    <t>RESOLUCIÓN TÉCNICA ALDASO, EIRL</t>
  </si>
  <si>
    <t>CORPORACIÓN ESTATAL DE RADIO Y TELEVISIÓN (CERTV)</t>
  </si>
  <si>
    <t>INST NAC DE AGUAS POTABLES Y ALCATARILLADOS</t>
  </si>
  <si>
    <t>CANTABRIA BRAND REPRESENTATIVE, SRL</t>
  </si>
  <si>
    <t>PYQUI MOVIL, SRL</t>
  </si>
  <si>
    <t>CORPORACION DE ACUEDUCTO Y ALCANTARILLADO DE PTO PLATA</t>
  </si>
  <si>
    <t>CORPORACION DEL ACUEDUCTO Y ALCANTARILLADO DE SANTO DOMINGO</t>
  </si>
  <si>
    <t>EVELMAR COMERCIAL, SRL</t>
  </si>
  <si>
    <t>PAGO POR IMPRESOS VARIOS A REQUERIMIETO DE ESTE MINISTERIO DE CULTURA, CERT. DE CONTRATO BS-0012859-2025, PROCESO CULTURA-DAF-CM-2025-0069, ORDEN CULTURA-2025-00349, SEGUN ANEXOS</t>
  </si>
  <si>
    <t>2 BENEFICIARIOS</t>
  </si>
  <si>
    <t>AUTO SERVICIO AUTOMOTRIZ INTELIGENTE RD, AUTO SAI RD SRL</t>
  </si>
  <si>
    <t>ASOCIACION PARA ENTRENAMIENTO Y TRABAJO SOCIAL ENTRAS</t>
  </si>
  <si>
    <t xml:space="preserve"> APORTE ECONÓMICO CON EL PROPOSITO DE COLBORAR CON FIESTAS PATRONALES DE SAN JOSE OBRERO, DEL MUNICIPIO DE GUAYMATE, LA ROMANA, A CELEBRARSE DEL 14 AL 22 DE MARZO 2026 SEGUN ANEXOS.</t>
  </si>
  <si>
    <t>TRANSFERENCIA A FAVOR DE CORPORACION ESTATAL DE RADIO Y TELEVISION, (CERTV) CORRESPONDIENTE AL MES DE MARZO 2026, PARA PAGO DE NOMINA Y APORTE PARA GASTOS ADMINISTRATIVOS Y ENERGIA ELECTRICA, SEGUN ANEXOS.</t>
  </si>
  <si>
    <t>FUNDACIÓN INTEGRACION FAMILIAR SIN LÍMITES FUFALIM</t>
  </si>
  <si>
    <t>APORTE ECONOMICO CON EL PROPOSITO DE COLABORAR CON LOS GASTOS OPERATIVOS DE LA CELEBRACION DEL 182 ANIVERSARIO DE LA DECLARACIÓN DE LA INDEPENDENCIA NACIONAL EN EL MUNICIPIO DE SAN JOSE DE LOS LLANOS, SAN PEDRO DE MACORIS, CELEBRADO EL 26 DE FEBRERO 2026.</t>
  </si>
  <si>
    <t>PAGO MENOS 20% DE LA CERT. DE CONTRATO NO. BS-0011143-2025, LOTE 1, POR SERVICIO DE ALIMENTACION INSTITUCIONAL PARA LA SEDE Y DEPENDENCIAS DE ESTE MINISTERIO DE CULTURA, PROCESO CULTURA-CCC-LPN-2025-0003. ORDEN CULTURA-2025-00263, SEGUN ANEXOS.</t>
  </si>
  <si>
    <t>TRANSFERENCIA  A  FAVOR DE LA DIRECCION GENERAL DE MECENAZGO POR CONCEPTO DE GASTOS OPERATIVOS Y ADMINISTRATIVOS CORRESPONDIENTE AL MES DE MARZO 2026, SEGUN ANEXOS</t>
  </si>
  <si>
    <t>PAGO POR SERVICIOS DE ENERGIA ELECTRICA DEL CENTRO CULTURAL MARIA MONTEZ (BARAHONA), CORRESPONDIENTE AL MES DE ENERO 2026, SEGUN ANEXOS.</t>
  </si>
  <si>
    <t>26 BENEFICIARIOS</t>
  </si>
  <si>
    <t>TRANSFERENCIA A FAVOR DE (26) ASFL DEL SECTOR CULTURAL, CORRESPONDIENTE A LA SUBVENCION DE LOS MESES DE ENERO, FEBRERO Y  MARZO 2026, SEGUN ANEXOS</t>
  </si>
  <si>
    <t>PAGO SERVICIOS TELEFONICOS Y FLOTAS DE ESTE MINISTERIO DE CULTURA Y SUS DEPENDENCIAS, CORRESPONDIENTE AL MES DE FEBRERO 2026, (SERVICIO LARGA DISTANCIAS TEL. LOCAL INTERNET Y TV POR CABLE) SEGUN ANEXOS.</t>
  </si>
  <si>
    <t>PAGO CORRESPONDIENTE AL SEGURO DE VIDA COLECTIVO NO. 2-2-102-0120483, DEL MINISTERIO DE CULTURA, CORRRESPONDIENTE AL MES DE MARZO 2026, SEGUN ANEXOS</t>
  </si>
  <si>
    <t>PAGO POR SERVICIOS DE INTERNET MOVIL Y TELEFONICAS DE LAS FLOTAS DE ESTE MINISTERIO DE CULTURA, CORRESPONDIENTE AL MES DE FEBRERO 2026 (TEL. LOCAL Y SERV. DE INTERNET Y TV POR CABLE), SEGUN ANEXOS</t>
  </si>
  <si>
    <t>TRANSFERENCIA FAVOR DEL INSTITUTO DUARTIANO CORRESPONDIENTE A GASTOS CORRIENTES Y PAGO DE NOMINA DEL MES DE MARZO 2026, SEGUN ANEXOS.</t>
  </si>
  <si>
    <t>INSTITUTO ESPECIALIZADO DE INVESTIGACIÓN Y FORMACIÓN EN CIENCIAS JURÍDICAS OMG</t>
  </si>
  <si>
    <t>PAGO POR SERV. DE CAPACITACION, CORRESP. AL 2DO PROGRAMA DE FORMACION EN GOBERNANZA EMPRESARIAL, DONDE PARTICIPO LA COLABORADORA SOELY BALAGUER G. EN REPRESENTAC. DE ESTE MINISTERIO, PROC. CULTURA--DAF-CD-2025-0081, ORDEN DE COMPRA 2025-00381, ANEXO</t>
  </si>
  <si>
    <t>MAGAMA CONSTRUCCIONES, SRL</t>
  </si>
  <si>
    <t>PAGO POR SERVICIOS DE EBANISTERIA, PARA REPARACION Y MANTENIMIENTO EN ESTE MINISTERIO Y DEPENDENCIAS PROCESO CULTURA-DAF-CD-2025-0113, ORDEN 2025-00442, SEGUN ANEXOS.</t>
  </si>
  <si>
    <t>PAGO DE TARJETA FLOTILLA CORPORACION NO. 422694, DE LA ASIGNACION DE COMBUSTIBLE CORRESPONDIENTE AL CORTE DEL 02 DE ABRIL 2026, DONDE SE REFLEJAN LOS CONSUMOS DEL MES DE MARZO 2026, SEGUN ANEXOS</t>
  </si>
  <si>
    <t>P/INDEMNIZACION A EX-EMPLEADOS</t>
  </si>
  <si>
    <t>P/VACACIONES A EX-EMPLEADOS</t>
  </si>
  <si>
    <t>PAGO POR SERVICIOS DE LIMPIEZA DE DUCTOS DE AIRE ACONDICIONADO  Y MANTENIMIENTO PREVENTIVO Y CORRECTIVO DE LAS UNIDADES DE AIRE DE ESTE MINISTERIO DE CULTURA , PROCESO CULTURA-DAF-CM-2025-0028, ORDEN CULTURA-2025-00153, SEGUN ANEXOS</t>
  </si>
  <si>
    <t>PINK IGUANA, SRL</t>
  </si>
  <si>
    <t>PAGO CERT. CO.BS-0009844-2025, ADENDUM BS-0013406-2025,POR SERV. DE ARRENDAMIENTOS DE EQUIPOS Y SERV. CONEXOS, PARA LA  ACTIVIDAD ESPECT. DE FANTASIA, REALIZADA EL 16 /12/2025 EN GRAN TEATRO DEL CIBAO , PROC-CULT-CCC-LPN-2025-0001 (LOTE1)</t>
  </si>
  <si>
    <t>PAGO POR ADQUISICION DE DOS BATERIAS PARA USO  DE VEHICULOS PERTENECIENTES A LA FLOTILLA  DE ESTE MINISTERIO, PROCESO CULTURA-DAF-CD-2025-0064, ORDEN 2025-00243, SEGUN ANEXOS</t>
  </si>
  <si>
    <t>VIAMAR, SA</t>
  </si>
  <si>
    <t>PAGO POR MANTENIMIENTO PREVENTIVO DEL VEHICULO KIA SORENTO AÑO 2026, PERTENECIENTE A LA FLOTILLA VEHICULAR DE ESTE MINISTERIO, PROCESO CULTURA-DAF-CD-2025-0068, ORDEN 2025-00260, SEGUN ANEXOS.</t>
  </si>
  <si>
    <t>PAGO POR SERV. DE MANTENIMIENTO PREVENTIVO Y CORRECTIVO AL VEHICULO MARCA NISSAN FRONTIER LE 2025, PLACA EL12330, DE LA FLOTILLA VEHICULAR DE ESTE MINISTERIO, PROCESO CULTURA-DAF-CD-2025-0068, ORDEN CULTURA-2025-00259, SEGUN ANEXOS</t>
  </si>
  <si>
    <t>TRANSFERENCIA  A FAVOR DE PROYECTOS CULTURALES, CORRESPONDIENTE A LOS MESES DE  ENERO, FEBRERO Y MARZO 2026, SEGUN ANEXOS.</t>
  </si>
  <si>
    <t>TRANSFERENCIA A FAVOR DE CORO DE CAMARA KORIBE, CORRESPONDIENTE A LA SUBVENCION DE LOS MESES ENERO, FEBRERO Y MARZO 2026, SEGUN ANEXOS.</t>
  </si>
  <si>
    <t>TRANSFERENCIA A FAVOR DEL TEATRO ORQUESTAL DOMINICANO, CORRESPONDIENTE A LA SUBVENCION DE LOS MESES ENERO, FEBRERO Y MARZO DEL 2026, SEGUN ANEXOS.</t>
  </si>
  <si>
    <t>PAGO POR SUMINISTRO DE AGUA ,CORRESPONDIENTE AL MES FEBRERO 2026 DEL INMUEBLE DONDE ESTA UBICADA LA CASA DE LA CULTURA MARIA MONTES, EN LA PROVINCIA BARAHONA, DEPENDENCIA DE ESTE MINISTERIO DE CULTURA, SEGUN ANEXOS.</t>
  </si>
  <si>
    <t>MULTIGRABADO SRL</t>
  </si>
  <si>
    <t>PAGO POR LA CONFECCION DE SELLOS PARA USO DE DIFERENTES DEPARTAMENTOS DE ESTE MINISTERIO Y SUS DEPENDENCIAS, PROCESO CULTURA-DAF-CD-2025-0030, ORDEN 2025-000137, SEGUN ANEXOS.</t>
  </si>
  <si>
    <t>TRANSFERENCIA A FAVOR DE ACTIVIDADES CULTURALES, CORRESPONDIENTE A LA SUBVENCION DE LOS MESES ENERO, FEBRERO Y MARZO DEL 2026, SEGUN ANEXOS.</t>
  </si>
  <si>
    <t>PAGO ALQUILER MES DE MARZO 2026,DE LA NAVE P/  ALMACENAMIENTO DE MERCANCIAS Y ACTIVOS FIJOS DE LA SEDE Y SUS DEPENDENCIAS, CONT-BS-0005468-2025, PROC-CULT-CCC-PEPU-2025-0002, ORDEN 2025-00122, SEGUN ANEXOS.</t>
  </si>
  <si>
    <t>PLANETA AZUL, S</t>
  </si>
  <si>
    <t>PAGO POR ADQUISICION DE AGUA POTABLE, PARA CONSUMO INSTITUCIONAL, SEDE, SUS DEPENDENCIAS Y ACTIVIDADES, BS-0005029-2025 PROCESO CULTURA DAF-CM-2025-0001, ORDEN 2025-00031, SEGUN ANEXOS.</t>
  </si>
  <si>
    <t>TRANSFERENCIA A FAVOR DE LA DIRECCION DE CULTURA DOMINICANA EN EL EXTERIOR, CORRESPONDIENTE A LOS MESES DE ENERO, FEBRERO Y MARZO 2026, SEGUN ANEXOS.</t>
  </si>
  <si>
    <t>THE CLASIC GOURMET H&amp;A, SRL</t>
  </si>
  <si>
    <t>PAGO  SERVICIOS DE ALMUERZOS Y CENAS, PARA EL PERSONAL DE ESTE MINC Y  DEPENDENCIAS,CERT. DE CONT. NO. BS-0013698-2024, ADENDUM-BS-0000661-2026, CORRESP. A LAS ACTIVIDADES CELEBRADAS LOS DIAS 19 Y 21 DE DIC. 2025, PROC-CULT-CCC-LPN-2024-0001.</t>
  </si>
  <si>
    <t>PAGO POR SERVICIOS DE RECOGIDA DE BASURA DE LAS DEPENDENCIAS DE ESTE MINISTERIO DE CULTURA UBICADAS EN LA REGION NORTE, CORRESPONDIENTE AL MES DE MARZO 2026, SEGUN ANEXOS</t>
  </si>
  <si>
    <t>PAGO MENOS 20% DE LA CERT. DE CONT. NO.BS-0015510-2025, POR SERVICIOS DE CATERING, PARA USO INSTITUCIONAL EN LA SEDE Y DEPENDENCIAS, PROC-CULT-CCC-CP-2025-0012, ORDEN 2025-00426, SEGUN ANEXOS.</t>
  </si>
  <si>
    <t>PAGO POR SUMINISTRO DE AGUA POTABLE Y ALCANTARILLADO DEL INMUEBLE DONDE ESTA UBICADA  LA OFICINA DE PATRIMONIO CULTURAL EN LA PROVINCIA PUERTO PLATA, DEPENDENCIA DE ESTE MINC, CORRESPONDIENTE AL MES DE FEBRERO 2026</t>
  </si>
  <si>
    <t>PAGO DE LA CERT. DE CONT. BS-0007236-2025, ADENDUM BS-0014833-2025,POR SERVICIOS DE GESTION DE EVENTOS Y ARRENDAMIENTOS DE EQUIPOS, PARA LA ACTIVIDAD ESPECTACULO DE FANTASIA, REALIZADA EL 21 DE DICIEMBRE 2025, EN EL TEATRO NACIONAL EDUARDO BRITO, ANEXO.</t>
  </si>
  <si>
    <t>PAGO SERVICIOS DE ENERGIA ELECTRICA DE ESTE MINISTERIO DE CULTURA Y SUS DEPENDENCIAS CORRESPONDIENTE AL MES DE FEBRERO 2026, SEGUN ANEXOS</t>
  </si>
  <si>
    <t>PHOTONEWS, SRL</t>
  </si>
  <si>
    <t>APORTE ECONOMICO PARA REALIZACIÓN DEL PREMIO MUJERES QUE INSPIRAN QUE SE LLEVARA A CABO EL 23 DEL MES DE JUNIO 2026, SEGUN ANEXOS</t>
  </si>
  <si>
    <t>P/EMPLEADOS TEMPORALES-MARZO 2026-P01-MINC</t>
  </si>
  <si>
    <t>P/SUELDO FIJO - MARZO 2026 - PROG.13 - MINC</t>
  </si>
  <si>
    <t>P/COMPENSACION DE SEGURIDAD-MARZO 2026-P01-MINC</t>
  </si>
  <si>
    <t>P/SUELDO FIJO - MARZO 2026 - PROG.11 - MINC</t>
  </si>
  <si>
    <t>P/SUPLENCIA MARZO 2026-PROG. 01-MINC</t>
  </si>
  <si>
    <t>P/TRAMITE DE PENSION-MARZO 2026-P01-MINC</t>
  </si>
  <si>
    <t>P/CARACTER EVENTUAL MARZO 2026-PROG. 01-MINC</t>
  </si>
  <si>
    <t>P/INTERINATO MARZO 2026-PROG. 01-MINC</t>
  </si>
  <si>
    <t>P/PERIODO PROBATORIO MARZO 2026-PROG. 01-MINC</t>
  </si>
  <si>
    <t>P/COMP. PRIMA DE TRANSP. MARZO 2026-PROG. 01-MINC</t>
  </si>
  <si>
    <t>BANDA DE MUSICA VICENTE NOBLE</t>
  </si>
  <si>
    <t>TRANSFERENCIA  A FAVOR DE LA BANDA DE MUSICA MUNICIPAL DE VICENTE NOBLE, CORRESPONDIENTE A LA SUBVENCION DEL MES DE FEBRERO 2026. SEGUN ANEXOS.</t>
  </si>
  <si>
    <t>BANDA DE MUSICA MUNICIPAL BY LUIS ANTONIO BELTRE</t>
  </si>
  <si>
    <t>TRANSFERENCIA A FAVOR DE LA BANDA DE MUSICA MUNICIPAL BY LUIS ANTONIO BELTRE-AZUA, CORRESPONDIENTE A LA SUBVENCION DE LOS MESES DE FEBRERO Y MARZO 2026, SEGUN ANEXOS.</t>
  </si>
  <si>
    <t>BANDA MUNICIPAL DE MUSICA DE BANI</t>
  </si>
  <si>
    <t>TRANSFERENCIA A FAVOR DE LA BANDA DE MUSICA DE BANI, CORRESPONDIENTE A LA SUBVENCION  MES DE FEBRERO 2026, SEGUN ANEXOS.</t>
  </si>
  <si>
    <t>P/SUELDO FIJO MARZO 2026-PROG. 01-MINC</t>
  </si>
  <si>
    <t>PAGO SERVICIOS DE ENERGIA ELECTRICA DE LAS DEPENDENCIAS DE ESTE MINISTERIO DE CULTURA EN LA REGION NORTE, CORRESPONDIENTE AL MES DE FEBRERO 2026, SEGUN ANEXOS</t>
  </si>
  <si>
    <t>PAGO POR SERVICIOS DE AGUA, CLOACA Y AYUNTAMIENTO DEL GRAN TEATRO DEL CIBAO, CONTRATO 01236928, CORRESPONDIENTE AL MES DE FEBRERO 2026, DEPENDENCIA DE ESTE MINC, SEGUN ANEXOS.</t>
  </si>
  <si>
    <t>PAGO BOLETOS AEREOS P/ FUNC. DEL MINC. QUE PART. EN  ACT. SRA. VICTORIA LINARES V. VIAJO A BERLIN DEL 11 AL 26/02/2026, P/ ASIST.AL FEST. DE CINE BERLIN Y EL SR. HECTOR RODRIGUEZ V. VIAJO DE CUBA  A STO.DGO.DEL 10 AL 15/02/2026, P/IMP. CONCIERTO DIDACTICO</t>
  </si>
  <si>
    <t>PAGO POR SERVICIOS DE AGUA, CLOACA Y AYUNTAMIENTO DEL CENTRO DE LA CULTURA DE SANTIAGO, CONTRATO 01058338, DEPENDENCIA DE ESTE MINC, UBICADA EN LA REGION NORTE, CORRESPONDIENTE AL MES DE MARZO 2026, SEGUN ANEXOS.</t>
  </si>
  <si>
    <t>PLANCHAKI, SRL</t>
  </si>
  <si>
    <t>PAGO POR SERVICIOS DE LAVADO Y PLANCHADO DE DIVERSOS ARTICULOS, PARA SER USADOS EN ESTE MINISTERIO, CERT. DE CONT. BS-0006268-2025, PROCESO CULTURA-DAF-CM-2025-0018, ORDEN 2025-00116, SEGUN DOCUMENTOS  ANEXOS.</t>
  </si>
  <si>
    <t>DOMINICUS SHIPPING, EIRL</t>
  </si>
  <si>
    <t>PAGO POR SERVICIO DE ALQUILER DE TRANSPORTE DE CARGA A REQUERIMIENTO PARA ESTE MINISTERIO DE CULTURA Y SUS DEPENDENCIAS PROC-CULT-DAF-CM-2025-0013, ORDEN 2025-00105, (PAGO FINAL) SEGUN ANEXOS.</t>
  </si>
  <si>
    <t>PAGO POR SERVICIOS DE LAMINADOS PARA LA FLOTILLA DE VEHICULOS DE ESTE MINISTERIO DE CULTURA, PROCESO CULTURA-DAF-CD-2025-0010, ORDEN 2025-00027, SEGUN ANEXOS</t>
  </si>
  <si>
    <t>GENIUS PRINT GRAPHIC, SRL</t>
  </si>
  <si>
    <t>PAGO POR IMPRESION DE BANNERS, PARA DIFERENTES ACTIVIDADES DE ESTE MINISTERIO, PROCESO CULTURA-DAF-CM-2025-0027, ORDEN 2025-00151, SEGUN ANEXOS.</t>
  </si>
  <si>
    <t>GRUPO EMPRESARIAL FERLAN, SRL</t>
  </si>
  <si>
    <t>PAGO POR SERVICIO DE REPARACION DE MAQUINARIAS DE JARDINERIA USADAS EN  LA SEDE Y DEPENDENCIAS, PROCESO CULTURA-DAF-CD-2025-0087, ORDEN 2025-00385, SEGUN ANEXOS.</t>
  </si>
  <si>
    <t>PAGO POR ADQUISICION DE DOS BATERIAS PARA USO DE VEHICULOS PERTENECIENTES A LA FLOTILLA DE ESTE MINC, PROCESO CULTURA-DAF-CD-2025-0064, ORDEN 2025-00243, SEGUN ANEXOS</t>
  </si>
  <si>
    <t>PAGO POR SERVICIOS DE AGUA POTABLE DE ESTE MINISTERIO DE CULTURA  Y SUS DEPENDENCIAS, CORRESPONDIENTE AL MES DE FEBRERO 2026, SEGUN ANEXOS.</t>
  </si>
  <si>
    <t>PAGO POR SERVICIOS DE AGUA POTABLE DE ESTE MIISTERIO DE CULTURA Y SUS DEPENDENCIAS, CORRESPONDIENTE AL MES DE MARZO 2026, SEGUN ANEXOS</t>
  </si>
  <si>
    <t>PAGO SEGURO DE SALUD COMPLEMENTARIO DE LOS EMPLEADOS DEL MINISTERIO DE CULTURA, CORRESPONDIENTE AL MES DE MARZO 2026, SEGUN  ANEXOS.</t>
  </si>
  <si>
    <t>PAGO SEGURO DE SALUD COMPLEMENTARIO DE EMPLEADOS DEL MINISTERIO DE CULTURA, CORRESPONDIENTE AL PERIODO DEL 01/ AL 31 DE MARZO 2026, SEGUN ANEXOS.</t>
  </si>
  <si>
    <t>S J &amp; T VISION MULTISERVICES, SRL</t>
  </si>
  <si>
    <t>PAGO CUB. 1 MENOS 20% DE AMORTIZACION DEL CO-0001496-2025, LOTE 2:RECONSTRUCCION DE CUBIERTA DE LA CASA DE CALDERAS DEL INGENIO BOCA DE NIGUA, PROV. SAN CRISTABAL, PROC. CULT-CCC-CP-2025-0004, OR 2025-00156, SEGUN ANEXOS.</t>
  </si>
  <si>
    <t>TRANSFERENCIA A FAVOR DE ACADEMIA DOMINICANA DE LA HISTORIA, CORRESPONDIENTE AL MES DE MARZO 2026, SEGUN ANEXOS.</t>
  </si>
  <si>
    <t>TRANSFERENCIA A FAVOR DE LA DIRECCION GENERAL DE CINE, POR CONCEPTO DE GASTOS CORRIENTES Y NOMINA DEL MES DE MARZO 2026. SEGUN ANEXOS.</t>
  </si>
  <si>
    <t>TRANSFERENCIA  A FAVOR DEL ARCHIVO GENERAL DE LA NACION (AGN), CORRESPONDIENTE A LA SUBVENCION POR GASTOS Y PAGO DE NOMINA DEL MES DE MARZO 2026, SEGUN ANEXOS.</t>
  </si>
  <si>
    <t>TRANSFERENCIA A FAVOR DE LA BANDA DE MUSICA DE BANI, CORRESPONDIENTE A LA SUBVENCION  MES DE MARZO 2026, SEGUN ANEXOS.</t>
  </si>
  <si>
    <t>UNIVERSIDAD NACIONAL PEDRO HENRIQUEZ UREÑA</t>
  </si>
  <si>
    <t>PAGO POR BECA ,PARA LA MAESTRIA EN GESTION DE COMPRAS Y CONTRATACIONES CUATRIMESTRE ENERO- ABRIL 2026, A FAVOR DE MARLENY ALEXANDRA GARCIA GUTIERREZ, ENC. DPTO. DE COMPRAS, SEGUN ANEXOS.</t>
  </si>
  <si>
    <t>PAGO POR SUMINISTRO DE AGUA POTABLE Y ALCANTARILLADO DEL INMUEBLE DONDE ESTA UBICADA  LA OFICINA DE PATRIMONIO CULTURAL EN LA PROVINCIA PUERTO PLATA, DEPENDENCIA DE ESTE MINC, CORRESPONDIENTE AL MES DE MARZO 2026, SEGUN ANEXOS.</t>
  </si>
  <si>
    <t>MULTISERVICE 24 FL, SRL</t>
  </si>
  <si>
    <t>PAGO POR ADQUISICION DE UTENSILIOS PARA LA COCINA DE LA SEDE Y DEPENDENCIAS DEL MINISTERIO DE CULTURA, PROCESO CULTURA-DAF-CD-2025-0109, ORDEN CULTURA-2025-00440, SEGUN ANEXOS</t>
  </si>
  <si>
    <t>PAGO MENOS 20% DE AMORTIZACION DE LA CERT NO. BS-0015510-2025, POR CONTRATACION DE SERV. DE CATERING PARA USO EN LA SEDE Y DEPENDENCIAS DE ESTE MINISTERIO DE CULTURA, PROCESO CULTURA-CCC-CP-2025-0012, ORDEN CULTURA-2025-00426, SEGUN ANEXOS</t>
  </si>
  <si>
    <t>PAGO POR SERVICIO DE CONFECCION DE SELLOS PARA USO EN LA DIRECCION ADMINISTRATIVA DE ESTE MINISTERIO DE CULTURA, PROCESO CULTURA-DAF-CD-2025-0030, ORDEN 2025-00137, SEGUN ANEXOS</t>
  </si>
  <si>
    <t>PAGO POR SERVICIOS DE RECOGIDA DE BASURA DE ESTE MINISTERIO DE CULTURA Y SUS DEPENDENCIAS, CORRESPONDIENTE AL MES DE MARZO 2026, SEGUN ANEXOS.</t>
  </si>
  <si>
    <t>PAGO DE LA CERT. BS-0013698-2024, ADENDUM BS-0000661-2026, POR SERV DE ALMUERZOS Y CENAS PARA EL PERSONAL DE ESTE MINC Y SUS DEPENDENCIAS, CORRESPONDIENTE A LOS PERIODOS DEL 13 AL 31/12/2025 Y DEL 01 AL 11/01/2026</t>
  </si>
  <si>
    <t>INGENIERÍA ELECTROMECÁNICA Y CONSTRUCCIONES DINGECON, SRL</t>
  </si>
  <si>
    <t>PAGO POR MANTENIMIENTO Y REPARACIONES GENERADOR ELECTRICO DE USO DE ESTE MINISTERIO, PROCESO-CULTURA-DAF-CM-2025-0039, ORDEN 2025-00199, SEGUN ANEXOS.</t>
  </si>
  <si>
    <t>JOSE FRANCISCO RAMOS FRIAS</t>
  </si>
  <si>
    <t>PAGO POR SERVICIO DE ALQUILER DE VEHICULO, PARA EL TRASLADO DEL SR. MINISTRO DURANTE SU ESTADIA EN MADRID, ESPAÑA, PROCESO CULTURA-DAF-CD-2026-0002, ORDEN DE COMPRA 2026-00003, SEGUN ANEXOS</t>
  </si>
  <si>
    <t>INVERSIONES FURO, EIRL</t>
  </si>
  <si>
    <t>PAGO POR ADQUISICION DE VASOS DE CARTON ECOAMIGABLES PARA USO  EN LOS DIFERENTES DEPARTAMENTOS DE ESTE MINISTERIO Y SUS DEPENDENCIAS, PROCESO CULTURA-DAF-CD-2026-0016, ORDEN 2026-00029, SEGUN ANEXOS.</t>
  </si>
  <si>
    <t>PAGO MEDIANTE LA CERT DE CONTRATO  BS-0000091-2026 POR SERVICIO DE MANTENIMIENTO Y REPARACION DE VEHICULOS DE LA FLOTILLA VEHICULAR DE ESTE MINISTERIO, PROCESO CULTURA-DAF-CM-2025-0075, ORDEN 2025-00406, SEGUN ANEXOS</t>
  </si>
  <si>
    <t>INDUSTRIALES TECHA, SRL</t>
  </si>
  <si>
    <t>PAGO  MENOS 20% DEL CONTRATO NO. BS-0007394-2025, POR SERVECIOS DE FUMIGACION Y CONTROL DE PLAGAS EN LAS INSTALACIONES DEL MINC Y SUS DEPENDENCIAS, DURANTE EL MES DICIEMBRE 2025, PROCESO CULTURA-CCC-CP-2025-0006, ORDEN 2025-00160. SEGUN ANEXOS.</t>
  </si>
  <si>
    <t>PAGO  MENOS 20% DEL CONTRATO NO. BS-0007394-2025, POR SERVECIOS DE FUMIGACION Y CONTROL DE PLAGAS EN LAS INSTALACIONES DEL MINC Y SUS DEPENDENCIAS, DURANTE LOS MESES DE ENERO Y FEBRERO 2026, PROCESO CULTURA-CCC-CP-2025-0006, ORDEN 2025-00160. SEGUN ANEXOS</t>
  </si>
  <si>
    <t>CANILLITAS CON DON BOSCO</t>
  </si>
  <si>
    <t>APORTE ECONOMICO A FAVOR DE CANILLITAS CON DON BOSCO, CON EL PROPOSITO DE COLABORAR CON LA REALIZACION DEL FESTIVAL DE CHICHIGUAS 2026, A CELEBRARSE EN EL MES DE ABRIL 2026,EN EL MARCO DE LA PREV. DEL ABUSO INFANTIL.</t>
  </si>
  <si>
    <t>DEVOLUCIÓN POR SUBSIDIO POR MATERNIDAD FEBRERO 2026.</t>
  </si>
  <si>
    <t>TONER DEPOT MULTISERVICIOS EORG, SRL</t>
  </si>
  <si>
    <t>PAGO NO. 6 DE LA CO. BS-0007238-2025, MEDIANTE FACT E450000000777, POR SERV. DE ALQUILER DE IMPRESORAS Y MANTENIMIENTO DE LOS EQUIPOS DE IMPRESION DE ESTE MINC Y SUS DEPENDENCIAS, CORRESPONDIENTE AL MES DE ENERO 2026, SEGUN ANEXOS</t>
  </si>
  <si>
    <t>PAGO POR SERVICIO DE POSICIONAMIENTO GLOBAL (GPS), PARA LA FLOTILLA VEHICULAR DE ESTE MINISTERIO DE CULTURA, PROCESO CULTURA-DAF-CD-2025-0019, ORDEN CULTURA-2025-00054, CORRESPONDIENTE AL MES DE FEBRERO 2026, SEGUN ANEXOS</t>
  </si>
  <si>
    <t>TRANSFERENCIA  A FAVOR DE LA BANDA DE MUSICA MUNICIPAL DE VICENTE NOBLE, CORRESPONDIENTE AL MES DE MARZO 2026. SEGUN ANEXOS.</t>
  </si>
  <si>
    <t>NEXT DOMINICANA, SA</t>
  </si>
  <si>
    <t>PAGO POR ADQUISICION DE GASOIL PRIMIUM, PARA USO DE LA PLANTA ELECTRICA DEL CENTRO CULTURAL NARCISO GONZALEZ DEPENDENCIA DE ESTE MINIC CONT. NO.BS-0005004-2025, PROC-CULT-DAF-CM-2025-0010, ORDEN 2025-00074, SEGUN ANEXOS.</t>
  </si>
  <si>
    <t>LONSSYS INDUSTRIAL MULTI SERVICIOS EIRL</t>
  </si>
  <si>
    <t>PAGO ADQUISICIÓN ARTICULOS DE LIMPIEZA PARA USO DEL MINISTERIO Y SUS DEPENDENCIAS, PROCESO CULTURA-DAF-CM-2026-0003, ORDEN DE COMPRA 2026-00035, SEGU ANEXOS.</t>
  </si>
  <si>
    <t>PAGO MENOS 20% DE AMORTIZACION DE LA CO. NO. BS-0011143-2025, LOTE I, POR SERVICIO DE ALIMENTACION PARA LA SEDE Y DEPENDENCIAS DE ESTE MINC, CORRESPONDIENTE AL MES DE FEBRERO 2026, ORDEN CULTURA-2025-00263, SEGUN ANEXOS</t>
  </si>
  <si>
    <t>PAGO DE LA CO NO. BS-0007238-2025, POR SERVICIOS DE ALQUILER DE IMPRESORAS Y MANTENIMIENTO DE LOS EQUIPOS DE IMPRESION DE ESTE MINC Y SUS DEPENDENCIAS, CORRESPONDIENTE AL MES DE FEBRERO 2026, SEGUN ANEXOS</t>
  </si>
  <si>
    <t>ASOCIACIÓN DE CRONISTAS DE ARTE DE LA REPÚBLICA DOMINICANA (ACROARTE)</t>
  </si>
  <si>
    <t>PAGO A FAVOR DE LA  ASOCIACION DE CRONISTAS DE ARTE (ACROARTE) EN EL MARCO DEL ACUERDO DE COLABORACION SUSCRITO ENTRE EL MINISTERIO DE CULTURA Y DICHA ASOCIACION, SEGUN ANEXOS.</t>
  </si>
  <si>
    <t>6 BENEFICIARIOS</t>
  </si>
  <si>
    <t>PAGO TRANSFERENCIA A FAVOR DE (06) ASFL DEL SECTOR CULTURAL, CORRESPONDIENTE A LA SUBVENCION DE LOS MESES ENERO, FEBRERO Y MARZO 2026, SEGUN ANEXOS.</t>
  </si>
  <si>
    <t>PAGO POR ADQUISICION DE ARTICULOS POP(GORRAS, T-SHIRTS Y SOMBRILLAS), EN EL MARCO DE LA CELEBRACION DEL DESFILE NACIONAL DE CARNAVAL 2026, REALIZADO EL 15 DE MARZO 2026, PROCESO CULTURA-DAF-CM-2026-0005, ORDEN CULTURA-2026-00011, SEGUN ANEXOS.</t>
  </si>
  <si>
    <t>EINA SOLUCIONES, SRL</t>
  </si>
  <si>
    <t>PAGO POR SERVICIOS DE IMPRESOS VARIOS PARA EL DESFILE NACIONAL DE CARNAVAL 2026, PROCESO CULTURA-DAF-CM-2026-0007, ORDEN CULTURA 2026-00013, SEGUN ANEXOS.</t>
  </si>
  <si>
    <t>P/HORAS EXTRAORDINARIAS ENERO DE 2026-P1-MINC</t>
  </si>
  <si>
    <t>PLANETA AZUL, SA</t>
  </si>
  <si>
    <t>PAGO POR ADQUISICION DE FARDOS DE BOTELLAS DE AGUA PARA CONSUMO EN EL DESFILE NACIONAL DE CARNAVAL 2026, PROCESO CULTURA-DAF-CD-2026-0010, ORDEN CULTURA-2026-00015, SEGUN ANEXOS</t>
  </si>
  <si>
    <t>P/HORAS EXTRAORDINARIAS FEB. 2026-P01-MINC</t>
  </si>
  <si>
    <t>JARDIN ILUSIONES S A</t>
  </si>
  <si>
    <t>PAGO ADQUISICION DE ARREGLOS FLORALES, PUCHEROS, OFRENDAS FLORALES, CORONAS FUNEBRES Y CENTROS DE MESA, PARA USO DE LAS ACTIVIDADES DE ESTE MINISTERIO, PROCESO CULTURA-DAF-CM-2023-0001, ORDEN 2023-00109, SEGUN ANEXOS.</t>
  </si>
  <si>
    <t>PAGO COLABORACION CARNAVAL DE MAO.</t>
  </si>
  <si>
    <t>DUV AGENCY, SRL</t>
  </si>
  <si>
    <t>PAGO POR SERVICIO DE PATROCINIO PARA LA COLOCACION DE PUBLICIDAD INSTITUCIONAL EN LA OBRA TEATRAL "LOS AMIGOS DE ELLOS DOS", PROCESO CULTURA-DAF-CD-2026-0005, ORDEN DE COMPRA 2026-00005, SEGUN ANEXOS</t>
  </si>
  <si>
    <t>MARCIA ARISLEYDA PEREZ PIMENTEL</t>
  </si>
  <si>
    <t>PAGO POR SERVICIOS DE ACTOS DE COMPROBACION Y NOTARIZACION DE FIRMAS DE DIFERENTES DOCUMENTOS DE ESTE MINC, A REQUERIMIENTO DE LA DIRECCION JURIDICA, SEGUN ANEXOS</t>
  </si>
  <si>
    <t>A M R LIGHTING DE SING, SRL</t>
  </si>
  <si>
    <t>PAGO POR SERVICIOS DE ALQUILER DE VALLAS DE SEGURIDAD QUE FUERON UTILIZADAS EN EL DESFILE NACIONAL DE CARNAVAL 2026, CELEBRADO EL 15 MARZO 2026 EN EL MALECON DE SANTO DOMINDO, PROCESO CULTURA-DAF-CM-2026-0011, ORDEN DE COMPRA 2026-00037, SEGUN ANEXOS</t>
  </si>
  <si>
    <t>PAGO POR SERVICIO DE REPARACION A GENERADOR ELECTRICO MARCA CATERPILLAR, DE ESTE MINISTERIO DE CULTURA, PROCESO CULTURA-DAF-CM-2025-0039, ORDEN 2025-00199, SEGUN ANEXOS</t>
  </si>
  <si>
    <t>MATSERVICONST, SRL</t>
  </si>
  <si>
    <t>PAGO POR SUMINISTRO E INSTALACION DE VENTANAS PARA LA ESCUELA DE BELLAS ARTES BANI, PROCESO CULTURA-DAF-CD-2026-0001, ORDEN DE COMPRA 2026-00002, SEGUN ANEXOS.</t>
  </si>
  <si>
    <t>IMSAG MEDIA GROUP, SRL</t>
  </si>
  <si>
    <t>PAGO POR SERVICIO DE MAESTRIA DE CEREMONIA PARA ACTIVIDAD DE ESTE MINISTERIO EL 12 DE MARZO 2026 EN EL TEATRO NACIONAL, PROCESO CULTURA-DAF-CD-2026-0012, ORDEN 2026-00030, SEGUN ANEXOS</t>
  </si>
  <si>
    <t>INVERPLATA, SA</t>
  </si>
  <si>
    <t>PAGO POR SERVICIO ALQUILER DE SALÓN DE EVENTOS PARA LA DELIBERACIÓN DE JURADOS EN EL MARCO DE LA CELEBRACION  DEL DESFILE NACIONAL DEL CARNAVAL 2026, REALIZADO EL 15 DE MARZO 2026, PROCESO CULTURA-DAF-CD-2026-0017, ORDEN DE COMPRA 2026-00026, SEGUN ANEXOS</t>
  </si>
  <si>
    <t>PAGO A LA CERTIFICACION DE CONTRATO BS-0013698-2024, ADENDUM BS-0000661-2026, POR SERVICIOS DE ALMUERZOS Y  CENAS PARA EL PERSONAL DE ESTE MINISTERIO Y SUS DEPENDENCIAS, CORRESPONDIENTE A LA ACTIVIDAD DEL 22 DE DICIEMBRE 2025, SEGUN ANEXOS</t>
  </si>
  <si>
    <t>PAGO POR SERV. DE MANTENIMIENTO PREVENTIVO Y CORRECTIVO A LOS VEHICULOS MARCA NISSAN FRONTIER LE 2025, PLACAS L536115 Y EL 12328, DE LA FLOTILLA VEHICULAR DE ESTE MINISTERIO, PROCESO CULTURA-DAF-CD-2025-0068, ORDEN CULTURA-2025-00259, SEGUN ANEXOS</t>
  </si>
  <si>
    <t>P/VACACIONES A HRDO. ROMAN BATISTA</t>
  </si>
  <si>
    <t>TOTAL GENERAL</t>
  </si>
  <si>
    <t>En RD$549,793,179.01</t>
  </si>
  <si>
    <t>DESDE EL 01 AL 31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</si>
</sst>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8" tint="0.39997558519241921"/>
        <bgColor theme="4" tint="0.79998168889431442"/>
      </patternFill>
    </fill>
    <fill>
      <patternFill patternType="solid">
        <fgColor theme="8" tint="0.79998168889431442"/>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5">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6" fillId="0" borderId="0" xfId="0" applyFont="1" applyAlignment="1">
      <alignment horizontal="left" vertical="center"/>
    </xf>
    <xf numFmtId="4" fontId="16" fillId="0" borderId="0" xfId="0" applyNumberFormat="1" applyFont="1" applyAlignment="1">
      <alignment vertical="center"/>
    </xf>
    <xf numFmtId="0" fontId="16" fillId="0" borderId="0" xfId="0" applyFont="1" applyAlignment="1">
      <alignment horizontal="left" vertical="center" wrapText="1"/>
    </xf>
    <xf numFmtId="4" fontId="13" fillId="0" borderId="8" xfId="0" applyNumberFormat="1" applyFont="1" applyBorder="1" applyAlignment="1">
      <alignment vertical="center"/>
    </xf>
    <xf numFmtId="0" fontId="0" fillId="4" borderId="0" xfId="0" applyFill="1"/>
    <xf numFmtId="0" fontId="14" fillId="4" borderId="0" xfId="0" applyFont="1" applyFill="1" applyAlignment="1">
      <alignment vertical="center" wrapText="1" readingOrder="1"/>
    </xf>
    <xf numFmtId="0" fontId="15"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0" fontId="0" fillId="4" borderId="0" xfId="0" applyFill="1" applyAlignment="1">
      <alignment horizontal="right"/>
    </xf>
    <xf numFmtId="0" fontId="0" fillId="4" borderId="0" xfId="0" applyFill="1" applyAlignment="1">
      <alignment horizontal="left"/>
    </xf>
    <xf numFmtId="40" fontId="0" fillId="0" borderId="0" xfId="0" applyNumberFormat="1" applyAlignment="1">
      <alignment vertical="center"/>
    </xf>
    <xf numFmtId="40" fontId="0" fillId="4" borderId="0" xfId="0" applyNumberFormat="1" applyFill="1"/>
    <xf numFmtId="0" fontId="7" fillId="0" borderId="0" xfId="0" applyFont="1" applyAlignment="1">
      <alignment horizontal="left" vertical="center"/>
    </xf>
    <xf numFmtId="4" fontId="0" fillId="4" borderId="0" xfId="0" applyNumberFormat="1" applyFill="1"/>
    <xf numFmtId="39" fontId="0" fillId="4" borderId="0" xfId="0" applyNumberFormat="1" applyFill="1"/>
    <xf numFmtId="0" fontId="0" fillId="0" borderId="12" xfId="0" applyBorder="1" applyAlignment="1">
      <alignment horizontal="left" wrapText="1"/>
    </xf>
    <xf numFmtId="0" fontId="0" fillId="0" borderId="12" xfId="0" applyBorder="1"/>
    <xf numFmtId="0" fontId="1"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vertical="center"/>
    </xf>
    <xf numFmtId="0" fontId="3" fillId="5" borderId="12" xfId="0" applyFont="1" applyFill="1" applyBorder="1" applyAlignment="1">
      <alignment horizontal="center"/>
    </xf>
    <xf numFmtId="39" fontId="18" fillId="5" borderId="12" xfId="0" applyNumberFormat="1" applyFont="1" applyFill="1" applyBorder="1" applyAlignment="1">
      <alignment horizontal="center"/>
    </xf>
    <xf numFmtId="14" fontId="0" fillId="0" borderId="12" xfId="0" applyNumberFormat="1" applyBorder="1"/>
    <xf numFmtId="40" fontId="0" fillId="0" borderId="12" xfId="0" applyNumberFormat="1" applyBorder="1"/>
    <xf numFmtId="0" fontId="0" fillId="0" borderId="12" xfId="0" applyBorder="1" applyAlignment="1">
      <alignment wrapText="1"/>
    </xf>
    <xf numFmtId="0" fontId="0" fillId="0" borderId="12" xfId="0" applyBorder="1" applyAlignment="1">
      <alignment horizontal="left"/>
    </xf>
    <xf numFmtId="40" fontId="3" fillId="6" borderId="12" xfId="0" applyNumberFormat="1" applyFont="1" applyFill="1" applyBorder="1"/>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6" fillId="4" borderId="1" xfId="0" applyFont="1" applyFill="1" applyBorder="1" applyAlignment="1">
      <alignment horizontal="center" vertical="center" wrapText="1" readingOrder="1"/>
    </xf>
    <xf numFmtId="0" fontId="6" fillId="4" borderId="0" xfId="0" applyFont="1" applyFill="1" applyAlignment="1">
      <alignment horizontal="center" vertical="center" wrapText="1" readingOrder="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3" fillId="6" borderId="12" xfId="0" applyFont="1" applyFill="1" applyBorder="1" applyAlignment="1">
      <alignment horizontal="center"/>
    </xf>
    <xf numFmtId="0" fontId="19" fillId="4" borderId="1" xfId="0" applyFont="1" applyFill="1" applyBorder="1" applyAlignment="1">
      <alignment horizontal="center" vertical="center" wrapText="1" readingOrder="1"/>
    </xf>
    <xf numFmtId="0" fontId="19" fillId="4"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270238</xdr:colOff>
      <xdr:row>0</xdr:row>
      <xdr:rowOff>32658</xdr:rowOff>
    </xdr:from>
    <xdr:to>
      <xdr:col>6</xdr:col>
      <xdr:colOff>664573</xdr:colOff>
      <xdr:row>2</xdr:row>
      <xdr:rowOff>243970</xdr:rowOff>
    </xdr:to>
    <xdr:pic>
      <xdr:nvPicPr>
        <xdr:cNvPr id="3" name="Picture 2" descr="A blue and red text on a black background&#10;&#10;Description automatically generated">
          <a:extLst>
            <a:ext uri="{FF2B5EF4-FFF2-40B4-BE49-F238E27FC236}">
              <a16:creationId xmlns:a16="http://schemas.microsoft.com/office/drawing/2014/main" id="{02334E49-9B77-4702-A93F-AA2FE8DECB4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115867" y="32658"/>
          <a:ext cx="1727290" cy="87316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130</xdr:row>
      <xdr:rowOff>59055</xdr:rowOff>
    </xdr:from>
    <xdr:to>
      <xdr:col>4</xdr:col>
      <xdr:colOff>782574</xdr:colOff>
      <xdr:row>137</xdr:row>
      <xdr:rowOff>1905</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219075" y="81640680"/>
          <a:ext cx="7665339" cy="1139190"/>
        </a:xfrm>
        <a:prstGeom prst="rect">
          <a:avLst/>
        </a:prstGeom>
      </xdr:spPr>
    </xdr:pic>
    <xdr:clientData/>
  </xdr:twoCellAnchor>
  <xdr:twoCellAnchor editAs="oneCell">
    <xdr:from>
      <xdr:col>3</xdr:col>
      <xdr:colOff>320040</xdr:colOff>
      <xdr:row>1</xdr:row>
      <xdr:rowOff>38100</xdr:rowOff>
    </xdr:from>
    <xdr:to>
      <xdr:col>3</xdr:col>
      <xdr:colOff>2268855</xdr:colOff>
      <xdr:row>6</xdr:row>
      <xdr:rowOff>173355</xdr:rowOff>
    </xdr:to>
    <xdr:pic>
      <xdr:nvPicPr>
        <xdr:cNvPr id="4" name="Picture 3" descr="A blue and red text on a black background&#10;&#10;Description automatically generated">
          <a:extLst>
            <a:ext uri="{FF2B5EF4-FFF2-40B4-BE49-F238E27FC236}">
              <a16:creationId xmlns:a16="http://schemas.microsoft.com/office/drawing/2014/main" id="{B5BC59B0-3B4D-300C-CF84-BB4772605432}"/>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3177540" y="209550"/>
          <a:ext cx="1954530" cy="99250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249977111117893"/>
  </sheetPr>
  <dimension ref="A1:R102"/>
  <sheetViews>
    <sheetView showGridLines="0" tabSelected="1" topLeftCell="A74" zoomScale="205" zoomScaleNormal="205" workbookViewId="0">
      <selection activeCell="A7" sqref="A7: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6"/>
      <c r="B1" s="36"/>
      <c r="C1" s="36"/>
      <c r="D1" s="36"/>
      <c r="E1" s="36"/>
      <c r="F1" s="36"/>
      <c r="G1" s="36"/>
      <c r="H1" s="36"/>
      <c r="I1" s="36"/>
      <c r="J1" s="36"/>
      <c r="K1" s="36"/>
      <c r="L1" s="36"/>
      <c r="M1" s="36"/>
      <c r="N1" s="36"/>
      <c r="O1" s="36"/>
      <c r="P1" s="36"/>
    </row>
    <row r="2" spans="1:17" x14ac:dyDescent="0.2">
      <c r="A2" s="36"/>
      <c r="B2" s="36"/>
      <c r="C2" s="36"/>
      <c r="D2" s="36"/>
      <c r="E2" s="36"/>
      <c r="F2" s="36"/>
      <c r="G2" s="36"/>
      <c r="H2" s="36"/>
      <c r="I2" s="36"/>
      <c r="J2" s="36"/>
      <c r="K2" s="36"/>
      <c r="L2" s="36"/>
      <c r="M2" s="36"/>
      <c r="N2" s="36"/>
      <c r="O2" s="36"/>
      <c r="P2" s="36"/>
    </row>
    <row r="3" spans="1:17" ht="20.45" customHeight="1" x14ac:dyDescent="0.2">
      <c r="A3" s="61"/>
      <c r="B3" s="62"/>
      <c r="C3" s="62"/>
      <c r="D3" s="62"/>
      <c r="E3" s="62"/>
      <c r="F3" s="62"/>
      <c r="G3" s="62"/>
      <c r="H3" s="62"/>
      <c r="I3" s="62"/>
      <c r="J3" s="62"/>
      <c r="K3" s="62"/>
      <c r="L3" s="62"/>
      <c r="M3" s="62"/>
      <c r="N3" s="62"/>
      <c r="O3" s="62"/>
      <c r="P3" s="62"/>
    </row>
    <row r="4" spans="1:17" ht="13.15" customHeight="1" x14ac:dyDescent="0.2">
      <c r="A4" s="59" t="s">
        <v>1</v>
      </c>
      <c r="B4" s="60"/>
      <c r="C4" s="60"/>
      <c r="D4" s="60"/>
      <c r="E4" s="60"/>
      <c r="F4" s="60"/>
      <c r="G4" s="60"/>
      <c r="H4" s="60"/>
      <c r="I4" s="60"/>
      <c r="J4" s="60"/>
      <c r="K4" s="60"/>
      <c r="L4" s="60"/>
      <c r="M4" s="60"/>
      <c r="N4" s="60"/>
      <c r="O4" s="60"/>
      <c r="P4" s="60"/>
    </row>
    <row r="5" spans="1:17" ht="13.15" customHeight="1" x14ac:dyDescent="0.2">
      <c r="A5" s="63" t="s">
        <v>111</v>
      </c>
      <c r="B5" s="64"/>
      <c r="C5" s="64"/>
      <c r="D5" s="64"/>
      <c r="E5" s="64"/>
      <c r="F5" s="64"/>
      <c r="G5" s="64"/>
      <c r="H5" s="64"/>
      <c r="I5" s="64"/>
      <c r="J5" s="64"/>
      <c r="K5" s="64"/>
      <c r="L5" s="64"/>
      <c r="M5" s="64"/>
      <c r="N5" s="64"/>
      <c r="O5" s="64"/>
      <c r="P5" s="64"/>
    </row>
    <row r="6" spans="1:17" ht="15.75" customHeight="1" x14ac:dyDescent="0.2">
      <c r="A6" s="59" t="s">
        <v>2</v>
      </c>
      <c r="B6" s="60"/>
      <c r="C6" s="60"/>
      <c r="D6" s="60"/>
      <c r="E6" s="60"/>
      <c r="F6" s="60"/>
      <c r="G6" s="60"/>
      <c r="H6" s="60"/>
      <c r="I6" s="60"/>
      <c r="J6" s="60"/>
      <c r="K6" s="60"/>
      <c r="L6" s="60"/>
      <c r="M6" s="60"/>
      <c r="N6" s="60"/>
      <c r="O6" s="60"/>
      <c r="P6" s="60"/>
    </row>
    <row r="7" spans="1:17" ht="15.75" customHeight="1" x14ac:dyDescent="0.2">
      <c r="A7" s="62" t="s">
        <v>296</v>
      </c>
      <c r="B7" s="62"/>
      <c r="C7" s="62"/>
      <c r="D7" s="62"/>
      <c r="E7" s="62"/>
      <c r="F7" s="62"/>
      <c r="G7" s="62"/>
      <c r="H7" s="62"/>
      <c r="I7" s="62"/>
      <c r="J7" s="62"/>
      <c r="K7" s="62"/>
      <c r="L7" s="62"/>
      <c r="M7" s="62"/>
      <c r="N7" s="62"/>
      <c r="O7" s="62"/>
      <c r="P7" s="62"/>
    </row>
    <row r="8" spans="1:17" ht="15.75" x14ac:dyDescent="0.2">
      <c r="A8" s="59" t="s">
        <v>96</v>
      </c>
      <c r="B8" s="60"/>
      <c r="C8" s="60"/>
      <c r="D8" s="60"/>
      <c r="E8" s="60"/>
      <c r="F8" s="60"/>
      <c r="G8" s="60"/>
      <c r="H8" s="60"/>
      <c r="I8" s="60"/>
      <c r="J8" s="60"/>
      <c r="K8" s="60"/>
      <c r="L8" s="60"/>
      <c r="M8" s="60"/>
      <c r="N8" s="60"/>
      <c r="O8" s="60"/>
      <c r="P8" s="60"/>
    </row>
    <row r="9" spans="1:17" ht="25.5" customHeight="1" x14ac:dyDescent="0.2">
      <c r="A9" s="56" t="s">
        <v>3</v>
      </c>
      <c r="B9" s="57" t="s">
        <v>4</v>
      </c>
      <c r="C9" s="57" t="s">
        <v>5</v>
      </c>
      <c r="D9" s="68" t="s">
        <v>6</v>
      </c>
      <c r="E9" s="69"/>
      <c r="F9" s="69"/>
      <c r="G9" s="69"/>
      <c r="H9" s="69"/>
      <c r="I9" s="69"/>
      <c r="J9" s="69"/>
      <c r="K9" s="69"/>
      <c r="L9" s="69"/>
      <c r="M9" s="69"/>
      <c r="N9" s="69"/>
      <c r="O9" s="69"/>
      <c r="P9" s="70"/>
    </row>
    <row r="10" spans="1:17" x14ac:dyDescent="0.2">
      <c r="A10" s="56"/>
      <c r="B10" s="58"/>
      <c r="C10" s="58"/>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5"/>
      <c r="C11" s="25"/>
      <c r="D11" s="25"/>
      <c r="E11" s="25"/>
      <c r="F11" s="25"/>
      <c r="G11" s="25"/>
      <c r="H11" s="25"/>
      <c r="I11" s="25"/>
      <c r="J11" s="25"/>
      <c r="K11" s="25"/>
      <c r="L11" s="25"/>
      <c r="M11" s="25"/>
      <c r="N11" s="25"/>
      <c r="O11" s="25"/>
      <c r="P11" s="25"/>
    </row>
    <row r="12" spans="1:17" x14ac:dyDescent="0.2">
      <c r="A12" s="5" t="s">
        <v>21</v>
      </c>
      <c r="B12" s="27">
        <f t="shared" ref="B12:C12" si="0">B13+B14+B17+B15+B16</f>
        <v>1150190592</v>
      </c>
      <c r="C12" s="27">
        <f t="shared" si="0"/>
        <v>1161912631</v>
      </c>
      <c r="D12" s="27">
        <f t="shared" ref="D12" si="1">D13+D14+D17+D15+D16</f>
        <v>71164544.950000003</v>
      </c>
      <c r="E12" s="27">
        <f t="shared" ref="E12" si="2">E13+E14+E17+E15+E16</f>
        <v>71645890.219999999</v>
      </c>
      <c r="F12" s="27">
        <f t="shared" ref="F12:N12" si="3">F13+F14+F17+F15+F16</f>
        <v>71877554.00999999</v>
      </c>
      <c r="G12" s="27">
        <f t="shared" si="3"/>
        <v>0</v>
      </c>
      <c r="H12" s="27">
        <f t="shared" si="3"/>
        <v>0</v>
      </c>
      <c r="I12" s="27">
        <f t="shared" si="3"/>
        <v>0</v>
      </c>
      <c r="J12" s="27">
        <f t="shared" si="3"/>
        <v>0</v>
      </c>
      <c r="K12" s="27">
        <f t="shared" si="3"/>
        <v>0</v>
      </c>
      <c r="L12" s="27">
        <f t="shared" si="3"/>
        <v>0</v>
      </c>
      <c r="M12" s="27">
        <f t="shared" si="3"/>
        <v>0</v>
      </c>
      <c r="N12" s="27">
        <f t="shared" si="3"/>
        <v>0</v>
      </c>
      <c r="O12" s="27">
        <f t="shared" ref="O12" si="4">O13+O14+O17+O15+O16</f>
        <v>0</v>
      </c>
      <c r="P12" s="27">
        <f>P13+P14+P17+P15+P16</f>
        <v>214687989.18000001</v>
      </c>
    </row>
    <row r="13" spans="1:17" x14ac:dyDescent="0.2">
      <c r="A13" s="7" t="s">
        <v>22</v>
      </c>
      <c r="B13" s="29">
        <v>823052080</v>
      </c>
      <c r="C13" s="29">
        <v>839187836</v>
      </c>
      <c r="D13" s="29">
        <v>59477326.700000003</v>
      </c>
      <c r="E13" s="29">
        <v>59538223.659999996</v>
      </c>
      <c r="F13" s="29">
        <v>59917465.699999988</v>
      </c>
      <c r="G13" s="29">
        <v>0</v>
      </c>
      <c r="H13" s="29">
        <v>0</v>
      </c>
      <c r="I13" s="29">
        <v>0</v>
      </c>
      <c r="J13" s="29">
        <v>0</v>
      </c>
      <c r="K13" s="29">
        <v>0</v>
      </c>
      <c r="L13" s="29">
        <v>0</v>
      </c>
      <c r="M13" s="29">
        <v>0</v>
      </c>
      <c r="N13" s="29">
        <v>0</v>
      </c>
      <c r="O13" s="29">
        <v>0</v>
      </c>
      <c r="P13" s="29">
        <f>D13+E13+F13+G13+H13+I13+J13+K13+L13+M13+N13+O13</f>
        <v>178933016.06</v>
      </c>
    </row>
    <row r="14" spans="1:17" x14ac:dyDescent="0.2">
      <c r="A14" s="7" t="s">
        <v>23</v>
      </c>
      <c r="B14" s="29">
        <v>168849728</v>
      </c>
      <c r="C14" s="29">
        <v>169686395</v>
      </c>
      <c r="D14" s="29">
        <v>2733500</v>
      </c>
      <c r="E14" s="29">
        <v>3168271</v>
      </c>
      <c r="F14" s="29">
        <v>2978659</v>
      </c>
      <c r="G14" s="29">
        <v>0</v>
      </c>
      <c r="H14" s="29">
        <v>0</v>
      </c>
      <c r="I14" s="29">
        <v>0</v>
      </c>
      <c r="J14" s="29">
        <v>0</v>
      </c>
      <c r="K14" s="29">
        <v>0</v>
      </c>
      <c r="L14" s="29">
        <v>0</v>
      </c>
      <c r="M14" s="29">
        <v>0</v>
      </c>
      <c r="N14" s="29">
        <v>0</v>
      </c>
      <c r="O14" s="29">
        <v>0</v>
      </c>
      <c r="P14" s="29">
        <f t="shared" ref="P14:P37" si="5">D14+E14+F14+G14+H14+I14+J14+K14+L14+M14+N14+O14</f>
        <v>8880430</v>
      </c>
    </row>
    <row r="15" spans="1:17" x14ac:dyDescent="0.2">
      <c r="A15" s="9" t="s">
        <v>24</v>
      </c>
      <c r="B15" s="29">
        <v>0</v>
      </c>
      <c r="C15" s="29">
        <v>0</v>
      </c>
      <c r="D15" s="29">
        <v>0</v>
      </c>
      <c r="E15" s="29">
        <v>0</v>
      </c>
      <c r="F15" s="29">
        <v>0</v>
      </c>
      <c r="G15" s="29">
        <v>0</v>
      </c>
      <c r="H15" s="29">
        <v>0</v>
      </c>
      <c r="I15" s="29">
        <v>0</v>
      </c>
      <c r="J15" s="29">
        <v>0</v>
      </c>
      <c r="K15" s="29">
        <v>0</v>
      </c>
      <c r="L15" s="29">
        <v>0</v>
      </c>
      <c r="M15" s="29">
        <v>0</v>
      </c>
      <c r="N15" s="29">
        <v>0</v>
      </c>
      <c r="O15" s="29">
        <v>0</v>
      </c>
      <c r="P15" s="29">
        <f t="shared" si="5"/>
        <v>0</v>
      </c>
      <c r="Q15" s="10"/>
    </row>
    <row r="16" spans="1:17" x14ac:dyDescent="0.2">
      <c r="A16" s="9" t="s">
        <v>25</v>
      </c>
      <c r="B16" s="29">
        <v>51950000</v>
      </c>
      <c r="C16" s="29">
        <v>44402078</v>
      </c>
      <c r="D16" s="29">
        <v>0</v>
      </c>
      <c r="E16" s="29">
        <v>0</v>
      </c>
      <c r="F16" s="29">
        <v>0</v>
      </c>
      <c r="G16" s="29">
        <v>0</v>
      </c>
      <c r="H16" s="29">
        <v>0</v>
      </c>
      <c r="I16" s="29">
        <v>0</v>
      </c>
      <c r="J16" s="29">
        <v>0</v>
      </c>
      <c r="K16" s="29">
        <v>0</v>
      </c>
      <c r="L16" s="29">
        <v>0</v>
      </c>
      <c r="M16" s="29">
        <v>0</v>
      </c>
      <c r="N16" s="29">
        <v>0</v>
      </c>
      <c r="O16" s="29">
        <v>0</v>
      </c>
      <c r="P16" s="29">
        <f t="shared" si="5"/>
        <v>0</v>
      </c>
    </row>
    <row r="17" spans="1:16" x14ac:dyDescent="0.2">
      <c r="A17" s="9" t="s">
        <v>26</v>
      </c>
      <c r="B17" s="29">
        <v>106338784</v>
      </c>
      <c r="C17" s="29">
        <v>108636322</v>
      </c>
      <c r="D17" s="29">
        <v>8953718.25</v>
      </c>
      <c r="E17" s="29">
        <v>8939395.5600000005</v>
      </c>
      <c r="F17" s="29">
        <v>8981429.3099999987</v>
      </c>
      <c r="G17" s="29">
        <v>0</v>
      </c>
      <c r="H17" s="29">
        <v>0</v>
      </c>
      <c r="I17" s="29">
        <v>0</v>
      </c>
      <c r="J17" s="29">
        <v>0</v>
      </c>
      <c r="K17" s="29">
        <v>0</v>
      </c>
      <c r="L17" s="29">
        <v>0</v>
      </c>
      <c r="M17" s="29">
        <v>0</v>
      </c>
      <c r="N17" s="29">
        <v>0</v>
      </c>
      <c r="O17" s="29">
        <v>0</v>
      </c>
      <c r="P17" s="29">
        <f t="shared" si="5"/>
        <v>26874543.120000001</v>
      </c>
    </row>
    <row r="18" spans="1:16" x14ac:dyDescent="0.2">
      <c r="A18" s="5" t="s">
        <v>27</v>
      </c>
      <c r="B18" s="27">
        <f t="shared" ref="B18:C18" si="6">B19+B20+B21+B22+B23+B24+B25+B26+B27</f>
        <v>408568897</v>
      </c>
      <c r="C18" s="27">
        <f t="shared" si="6"/>
        <v>381017205</v>
      </c>
      <c r="D18" s="27">
        <f t="shared" ref="D18" si="7">D19+D20+D21+D22+D23+D24+D25+D26+D27</f>
        <v>10239272.6</v>
      </c>
      <c r="E18" s="27">
        <f t="shared" ref="E18" si="8">E19+E20+E21+E22+E23+E24+E25+E26+E27</f>
        <v>12234506.229999999</v>
      </c>
      <c r="F18" s="27">
        <f t="shared" ref="F18:N18" si="9">F19+F20+F21+F22+F23+F24+F25+F26+F27</f>
        <v>24425260.729999997</v>
      </c>
      <c r="G18" s="27">
        <f t="shared" si="9"/>
        <v>0</v>
      </c>
      <c r="H18" s="27">
        <f t="shared" si="9"/>
        <v>0</v>
      </c>
      <c r="I18" s="27">
        <f t="shared" si="9"/>
        <v>0</v>
      </c>
      <c r="J18" s="27">
        <f t="shared" si="9"/>
        <v>0</v>
      </c>
      <c r="K18" s="27">
        <f t="shared" si="9"/>
        <v>0</v>
      </c>
      <c r="L18" s="27">
        <f t="shared" si="9"/>
        <v>0</v>
      </c>
      <c r="M18" s="27">
        <f t="shared" si="9"/>
        <v>0</v>
      </c>
      <c r="N18" s="27">
        <f t="shared" si="9"/>
        <v>0</v>
      </c>
      <c r="O18" s="27">
        <f t="shared" ref="O18:P18" si="10">O19+O20+O21+O22+O23+O24+O25+O26+O27</f>
        <v>0</v>
      </c>
      <c r="P18" s="27">
        <f t="shared" si="10"/>
        <v>46899039.559999995</v>
      </c>
    </row>
    <row r="19" spans="1:16" x14ac:dyDescent="0.2">
      <c r="A19" s="7" t="s">
        <v>28</v>
      </c>
      <c r="B19" s="29">
        <v>115848249</v>
      </c>
      <c r="C19" s="29">
        <v>115848249</v>
      </c>
      <c r="D19" s="29">
        <v>7836557.71</v>
      </c>
      <c r="E19" s="29">
        <v>6680065.7199999988</v>
      </c>
      <c r="F19" s="29">
        <v>7009586.3299999991</v>
      </c>
      <c r="G19" s="29">
        <v>0</v>
      </c>
      <c r="H19" s="29">
        <v>0</v>
      </c>
      <c r="I19" s="29">
        <v>0</v>
      </c>
      <c r="J19" s="29">
        <v>0</v>
      </c>
      <c r="K19" s="29">
        <v>0</v>
      </c>
      <c r="L19" s="29">
        <v>0</v>
      </c>
      <c r="M19" s="29">
        <v>0</v>
      </c>
      <c r="N19" s="29">
        <v>0</v>
      </c>
      <c r="O19" s="29">
        <v>0</v>
      </c>
      <c r="P19" s="29">
        <f t="shared" si="5"/>
        <v>21526209.759999998</v>
      </c>
    </row>
    <row r="20" spans="1:16" x14ac:dyDescent="0.2">
      <c r="A20" s="9" t="s">
        <v>29</v>
      </c>
      <c r="B20" s="29">
        <v>22510000</v>
      </c>
      <c r="C20" s="29">
        <v>26624268</v>
      </c>
      <c r="D20" s="29">
        <v>0</v>
      </c>
      <c r="E20" s="29">
        <v>80169.2</v>
      </c>
      <c r="F20" s="29">
        <v>1884092.68</v>
      </c>
      <c r="G20" s="29">
        <v>0</v>
      </c>
      <c r="H20" s="29">
        <v>0</v>
      </c>
      <c r="I20" s="29">
        <v>0</v>
      </c>
      <c r="J20" s="29">
        <v>0</v>
      </c>
      <c r="K20" s="29">
        <v>0</v>
      </c>
      <c r="L20" s="29">
        <v>0</v>
      </c>
      <c r="M20" s="29">
        <v>0</v>
      </c>
      <c r="N20" s="29">
        <v>0</v>
      </c>
      <c r="O20" s="29">
        <v>0</v>
      </c>
      <c r="P20" s="29">
        <f t="shared" si="5"/>
        <v>1964261.88</v>
      </c>
    </row>
    <row r="21" spans="1:16" x14ac:dyDescent="0.2">
      <c r="A21" s="7" t="s">
        <v>30</v>
      </c>
      <c r="B21" s="29">
        <v>19704353</v>
      </c>
      <c r="C21" s="29">
        <v>20249353</v>
      </c>
      <c r="D21" s="29">
        <v>0</v>
      </c>
      <c r="E21" s="29">
        <v>0</v>
      </c>
      <c r="F21" s="29">
        <v>0</v>
      </c>
      <c r="G21" s="29">
        <v>0</v>
      </c>
      <c r="H21" s="29">
        <v>0</v>
      </c>
      <c r="I21" s="29">
        <v>0</v>
      </c>
      <c r="J21" s="29">
        <v>0</v>
      </c>
      <c r="K21" s="29">
        <v>0</v>
      </c>
      <c r="L21" s="29">
        <v>0</v>
      </c>
      <c r="M21" s="29">
        <v>0</v>
      </c>
      <c r="N21" s="29">
        <v>0</v>
      </c>
      <c r="O21" s="29">
        <v>0</v>
      </c>
      <c r="P21" s="29">
        <f t="shared" si="5"/>
        <v>0</v>
      </c>
    </row>
    <row r="22" spans="1:16" x14ac:dyDescent="0.2">
      <c r="A22" s="7" t="s">
        <v>31</v>
      </c>
      <c r="B22" s="29">
        <v>5400000</v>
      </c>
      <c r="C22" s="29">
        <v>10193752</v>
      </c>
      <c r="D22" s="29">
        <v>256635.12</v>
      </c>
      <c r="E22" s="29">
        <v>669004.25</v>
      </c>
      <c r="F22" s="29">
        <v>205140.61</v>
      </c>
      <c r="G22" s="29">
        <v>0</v>
      </c>
      <c r="H22" s="29">
        <v>0</v>
      </c>
      <c r="I22" s="29">
        <v>0</v>
      </c>
      <c r="J22" s="29">
        <v>0</v>
      </c>
      <c r="K22" s="29">
        <v>0</v>
      </c>
      <c r="L22" s="29">
        <v>0</v>
      </c>
      <c r="M22" s="29">
        <v>0</v>
      </c>
      <c r="N22" s="29">
        <v>0</v>
      </c>
      <c r="O22" s="29">
        <v>0</v>
      </c>
      <c r="P22" s="29">
        <f t="shared" si="5"/>
        <v>1130779.98</v>
      </c>
    </row>
    <row r="23" spans="1:16" x14ac:dyDescent="0.2">
      <c r="A23" s="7" t="s">
        <v>32</v>
      </c>
      <c r="B23" s="29">
        <v>22450000</v>
      </c>
      <c r="C23" s="29">
        <v>33867254</v>
      </c>
      <c r="D23" s="29">
        <v>904231.83000000007</v>
      </c>
      <c r="E23" s="29">
        <v>734406.64</v>
      </c>
      <c r="F23" s="29">
        <v>3462844.9299999997</v>
      </c>
      <c r="G23" s="29">
        <v>0</v>
      </c>
      <c r="H23" s="29">
        <v>0</v>
      </c>
      <c r="I23" s="29">
        <v>0</v>
      </c>
      <c r="J23" s="29">
        <v>0</v>
      </c>
      <c r="K23" s="29">
        <v>0</v>
      </c>
      <c r="L23" s="29">
        <v>0</v>
      </c>
      <c r="M23" s="29">
        <v>0</v>
      </c>
      <c r="N23" s="29">
        <v>0</v>
      </c>
      <c r="O23" s="29">
        <v>0</v>
      </c>
      <c r="P23" s="29">
        <f t="shared" si="5"/>
        <v>5101483.4000000004</v>
      </c>
    </row>
    <row r="24" spans="1:16" x14ac:dyDescent="0.2">
      <c r="A24" s="7" t="s">
        <v>33</v>
      </c>
      <c r="B24" s="29">
        <v>19680000</v>
      </c>
      <c r="C24" s="29">
        <v>18380000</v>
      </c>
      <c r="D24" s="29">
        <v>1031057.94</v>
      </c>
      <c r="E24" s="29">
        <v>1047740.62</v>
      </c>
      <c r="F24" s="29">
        <v>1022574.46</v>
      </c>
      <c r="G24" s="29">
        <v>0</v>
      </c>
      <c r="H24" s="29">
        <v>0</v>
      </c>
      <c r="I24" s="29">
        <v>0</v>
      </c>
      <c r="J24" s="29">
        <v>0</v>
      </c>
      <c r="K24" s="29">
        <v>0</v>
      </c>
      <c r="L24" s="29">
        <v>0</v>
      </c>
      <c r="M24" s="29">
        <v>0</v>
      </c>
      <c r="N24" s="29">
        <v>0</v>
      </c>
      <c r="O24" s="29">
        <v>0</v>
      </c>
      <c r="P24" s="29">
        <f t="shared" si="5"/>
        <v>3101373.02</v>
      </c>
    </row>
    <row r="25" spans="1:16" ht="16.149999999999999" customHeight="1" x14ac:dyDescent="0.2">
      <c r="A25" s="9" t="s">
        <v>34</v>
      </c>
      <c r="B25" s="29">
        <v>10139000</v>
      </c>
      <c r="C25" s="29">
        <v>9339000</v>
      </c>
      <c r="D25" s="29">
        <v>0</v>
      </c>
      <c r="E25" s="29">
        <v>261775.26</v>
      </c>
      <c r="F25" s="29">
        <v>1487917.9700000002</v>
      </c>
      <c r="G25" s="29">
        <v>0</v>
      </c>
      <c r="H25" s="29">
        <v>0</v>
      </c>
      <c r="I25" s="29">
        <v>0</v>
      </c>
      <c r="J25" s="29">
        <v>0</v>
      </c>
      <c r="K25" s="29">
        <v>0</v>
      </c>
      <c r="L25" s="29">
        <v>0</v>
      </c>
      <c r="M25" s="29">
        <v>0</v>
      </c>
      <c r="N25" s="29">
        <v>0</v>
      </c>
      <c r="O25" s="29">
        <v>0</v>
      </c>
      <c r="P25" s="29">
        <f t="shared" si="5"/>
        <v>1749693.2300000002</v>
      </c>
    </row>
    <row r="26" spans="1:16" x14ac:dyDescent="0.2">
      <c r="A26" s="9" t="s">
        <v>35</v>
      </c>
      <c r="B26" s="29">
        <v>147337295</v>
      </c>
      <c r="C26" s="29">
        <v>105967844</v>
      </c>
      <c r="D26" s="29">
        <v>198240</v>
      </c>
      <c r="E26" s="29">
        <v>596156.6399999999</v>
      </c>
      <c r="F26" s="29">
        <v>4138871.25</v>
      </c>
      <c r="G26" s="29">
        <v>0</v>
      </c>
      <c r="H26" s="29">
        <v>0</v>
      </c>
      <c r="I26" s="29">
        <v>0</v>
      </c>
      <c r="J26" s="29">
        <v>0</v>
      </c>
      <c r="K26" s="29">
        <v>0</v>
      </c>
      <c r="L26" s="29">
        <v>0</v>
      </c>
      <c r="M26" s="29">
        <v>0</v>
      </c>
      <c r="N26" s="29">
        <v>0</v>
      </c>
      <c r="O26" s="29">
        <v>0</v>
      </c>
      <c r="P26" s="29">
        <f t="shared" si="5"/>
        <v>4933267.8899999997</v>
      </c>
    </row>
    <row r="27" spans="1:16" x14ac:dyDescent="0.2">
      <c r="A27" s="9" t="s">
        <v>36</v>
      </c>
      <c r="B27" s="29">
        <v>45500000</v>
      </c>
      <c r="C27" s="29">
        <v>40547485</v>
      </c>
      <c r="D27" s="29">
        <v>12550</v>
      </c>
      <c r="E27" s="29">
        <v>2165187.9</v>
      </c>
      <c r="F27" s="29">
        <v>5214232.5</v>
      </c>
      <c r="G27" s="29">
        <v>0</v>
      </c>
      <c r="H27" s="29">
        <v>0</v>
      </c>
      <c r="I27" s="29">
        <v>0</v>
      </c>
      <c r="J27" s="29">
        <v>0</v>
      </c>
      <c r="K27" s="29">
        <v>0</v>
      </c>
      <c r="L27" s="29">
        <v>0</v>
      </c>
      <c r="M27" s="29">
        <v>0</v>
      </c>
      <c r="N27" s="29">
        <v>0</v>
      </c>
      <c r="O27" s="29">
        <v>0</v>
      </c>
      <c r="P27" s="29">
        <f t="shared" si="5"/>
        <v>7391970.4000000004</v>
      </c>
    </row>
    <row r="28" spans="1:16" x14ac:dyDescent="0.2">
      <c r="A28" s="5" t="s">
        <v>37</v>
      </c>
      <c r="B28" s="27">
        <f t="shared" ref="B28:C28" si="11">B37+B35+B34+B33+B32+B31+B30+B29+B36</f>
        <v>51091500</v>
      </c>
      <c r="C28" s="27">
        <f t="shared" si="11"/>
        <v>49200149</v>
      </c>
      <c r="D28" s="27">
        <f t="shared" ref="D28" si="12">D37+D35+D34+D33+D32+D31+D30+D29+D36</f>
        <v>1449100</v>
      </c>
      <c r="E28" s="27">
        <f t="shared" ref="E28" si="13">E37+E35+E34+E33+E32+E31+E30+E29+E36</f>
        <v>1481000</v>
      </c>
      <c r="F28" s="27">
        <f t="shared" ref="F28:N28" si="14">F37+F35+F34+F33+F32+F31+F30+F29+F36</f>
        <v>3036027.13</v>
      </c>
      <c r="G28" s="27">
        <f t="shared" si="14"/>
        <v>0</v>
      </c>
      <c r="H28" s="27">
        <f t="shared" si="14"/>
        <v>0</v>
      </c>
      <c r="I28" s="27">
        <f t="shared" si="14"/>
        <v>0</v>
      </c>
      <c r="J28" s="27">
        <f t="shared" si="14"/>
        <v>0</v>
      </c>
      <c r="K28" s="27">
        <f t="shared" si="14"/>
        <v>0</v>
      </c>
      <c r="L28" s="27">
        <f t="shared" si="14"/>
        <v>0</v>
      </c>
      <c r="M28" s="27">
        <f t="shared" si="14"/>
        <v>0</v>
      </c>
      <c r="N28" s="27">
        <f t="shared" si="14"/>
        <v>0</v>
      </c>
      <c r="O28" s="27">
        <f t="shared" ref="O28:P28" si="15">O37+O35+O34+O33+O32+O31+O30+O29+O36</f>
        <v>0</v>
      </c>
      <c r="P28" s="27">
        <f t="shared" si="15"/>
        <v>5966127.1299999999</v>
      </c>
    </row>
    <row r="29" spans="1:16" ht="10.9" customHeight="1" x14ac:dyDescent="0.2">
      <c r="A29" s="30" t="s">
        <v>38</v>
      </c>
      <c r="B29" s="29">
        <v>3250000</v>
      </c>
      <c r="C29" s="29">
        <v>2896000</v>
      </c>
      <c r="D29" s="29">
        <v>0</v>
      </c>
      <c r="E29" s="29">
        <v>0</v>
      </c>
      <c r="F29" s="29">
        <v>326036.7</v>
      </c>
      <c r="G29" s="29">
        <v>0</v>
      </c>
      <c r="H29" s="29">
        <v>0</v>
      </c>
      <c r="I29" s="29">
        <v>0</v>
      </c>
      <c r="J29" s="29">
        <v>0</v>
      </c>
      <c r="K29" s="29">
        <v>0</v>
      </c>
      <c r="L29" s="29">
        <v>0</v>
      </c>
      <c r="M29" s="29">
        <v>0</v>
      </c>
      <c r="N29" s="29">
        <v>0</v>
      </c>
      <c r="O29" s="29">
        <v>0</v>
      </c>
      <c r="P29" s="29">
        <f t="shared" si="5"/>
        <v>326036.7</v>
      </c>
    </row>
    <row r="30" spans="1:16" ht="10.9" customHeight="1" x14ac:dyDescent="0.2">
      <c r="A30" s="28" t="s">
        <v>39</v>
      </c>
      <c r="B30" s="29">
        <v>560000</v>
      </c>
      <c r="C30" s="29">
        <v>1560000</v>
      </c>
      <c r="D30" s="29">
        <v>0</v>
      </c>
      <c r="E30" s="29">
        <v>0</v>
      </c>
      <c r="F30" s="29">
        <v>0</v>
      </c>
      <c r="G30" s="29">
        <v>0</v>
      </c>
      <c r="H30" s="29">
        <v>0</v>
      </c>
      <c r="I30" s="29">
        <v>0</v>
      </c>
      <c r="J30" s="29">
        <v>0</v>
      </c>
      <c r="K30" s="29">
        <v>0</v>
      </c>
      <c r="L30" s="29">
        <v>0</v>
      </c>
      <c r="M30" s="29">
        <v>0</v>
      </c>
      <c r="N30" s="29">
        <v>0</v>
      </c>
      <c r="O30" s="29">
        <v>0</v>
      </c>
      <c r="P30" s="29">
        <f t="shared" si="5"/>
        <v>0</v>
      </c>
    </row>
    <row r="31" spans="1:16" ht="10.9" customHeight="1" x14ac:dyDescent="0.2">
      <c r="A31" s="30" t="s">
        <v>40</v>
      </c>
      <c r="B31" s="29">
        <v>2622000</v>
      </c>
      <c r="C31" s="29">
        <v>2522000</v>
      </c>
      <c r="D31" s="29">
        <v>0</v>
      </c>
      <c r="E31" s="29">
        <v>0</v>
      </c>
      <c r="F31" s="29">
        <v>0</v>
      </c>
      <c r="G31" s="29">
        <v>0</v>
      </c>
      <c r="H31" s="29">
        <v>0</v>
      </c>
      <c r="I31" s="29">
        <v>0</v>
      </c>
      <c r="J31" s="29">
        <v>0</v>
      </c>
      <c r="K31" s="29">
        <v>0</v>
      </c>
      <c r="L31" s="29">
        <v>0</v>
      </c>
      <c r="M31" s="29">
        <v>0</v>
      </c>
      <c r="N31" s="29">
        <v>0</v>
      </c>
      <c r="O31" s="29">
        <v>0</v>
      </c>
      <c r="P31" s="29">
        <f t="shared" si="5"/>
        <v>0</v>
      </c>
    </row>
    <row r="32" spans="1:16" ht="10.9" customHeight="1" x14ac:dyDescent="0.2">
      <c r="A32" s="28" t="s">
        <v>41</v>
      </c>
      <c r="B32" s="29">
        <v>50000</v>
      </c>
      <c r="C32" s="29">
        <v>50000</v>
      </c>
      <c r="D32" s="29">
        <v>0</v>
      </c>
      <c r="E32" s="29">
        <v>0</v>
      </c>
      <c r="F32" s="29">
        <v>0</v>
      </c>
      <c r="G32" s="29">
        <v>0</v>
      </c>
      <c r="H32" s="29">
        <v>0</v>
      </c>
      <c r="I32" s="29">
        <v>0</v>
      </c>
      <c r="J32" s="29">
        <v>0</v>
      </c>
      <c r="K32" s="29">
        <v>0</v>
      </c>
      <c r="L32" s="29">
        <v>0</v>
      </c>
      <c r="M32" s="29">
        <v>0</v>
      </c>
      <c r="N32" s="29">
        <v>0</v>
      </c>
      <c r="O32" s="29">
        <v>0</v>
      </c>
      <c r="P32" s="29">
        <f t="shared" si="5"/>
        <v>0</v>
      </c>
    </row>
    <row r="33" spans="1:16" ht="10.9" customHeight="1" x14ac:dyDescent="0.2">
      <c r="A33" s="30" t="s">
        <v>42</v>
      </c>
      <c r="B33" s="29">
        <v>620000</v>
      </c>
      <c r="C33" s="29">
        <v>520000</v>
      </c>
      <c r="D33" s="29">
        <v>0</v>
      </c>
      <c r="E33" s="29">
        <v>0</v>
      </c>
      <c r="F33" s="29">
        <v>0</v>
      </c>
      <c r="G33" s="29">
        <v>0</v>
      </c>
      <c r="H33" s="29">
        <v>0</v>
      </c>
      <c r="I33" s="29">
        <v>0</v>
      </c>
      <c r="J33" s="29">
        <v>0</v>
      </c>
      <c r="K33" s="29">
        <v>0</v>
      </c>
      <c r="L33" s="29">
        <v>0</v>
      </c>
      <c r="M33" s="29">
        <v>0</v>
      </c>
      <c r="N33" s="29">
        <v>0</v>
      </c>
      <c r="O33" s="29">
        <v>0</v>
      </c>
      <c r="P33" s="29">
        <f t="shared" si="5"/>
        <v>0</v>
      </c>
    </row>
    <row r="34" spans="1:16" ht="10.9" customHeight="1" x14ac:dyDescent="0.2">
      <c r="A34" s="30" t="s">
        <v>43</v>
      </c>
      <c r="B34" s="29">
        <v>560500</v>
      </c>
      <c r="C34" s="29">
        <v>596500</v>
      </c>
      <c r="D34" s="29">
        <v>0</v>
      </c>
      <c r="E34" s="29">
        <v>0</v>
      </c>
      <c r="F34" s="29">
        <v>0</v>
      </c>
      <c r="G34" s="29">
        <v>0</v>
      </c>
      <c r="H34" s="29">
        <v>0</v>
      </c>
      <c r="I34" s="29">
        <v>0</v>
      </c>
      <c r="J34" s="29">
        <v>0</v>
      </c>
      <c r="K34" s="29">
        <v>0</v>
      </c>
      <c r="L34" s="29">
        <v>0</v>
      </c>
      <c r="M34" s="29">
        <v>0</v>
      </c>
      <c r="N34" s="29">
        <v>0</v>
      </c>
      <c r="O34" s="29">
        <v>0</v>
      </c>
      <c r="P34" s="29">
        <f t="shared" si="5"/>
        <v>0</v>
      </c>
    </row>
    <row r="35" spans="1:16" ht="10.9" customHeight="1" x14ac:dyDescent="0.2">
      <c r="A35" s="30" t="s">
        <v>44</v>
      </c>
      <c r="B35" s="29">
        <v>28775000</v>
      </c>
      <c r="C35" s="29">
        <v>27925000</v>
      </c>
      <c r="D35" s="29">
        <v>1449100</v>
      </c>
      <c r="E35" s="29">
        <v>1438300</v>
      </c>
      <c r="F35" s="29">
        <v>1591492.66</v>
      </c>
      <c r="G35" s="29">
        <v>0</v>
      </c>
      <c r="H35" s="29">
        <v>0</v>
      </c>
      <c r="I35" s="29">
        <v>0</v>
      </c>
      <c r="J35" s="29">
        <v>0</v>
      </c>
      <c r="K35" s="29">
        <v>0</v>
      </c>
      <c r="L35" s="29">
        <v>0</v>
      </c>
      <c r="M35" s="29">
        <v>0</v>
      </c>
      <c r="N35" s="29">
        <v>0</v>
      </c>
      <c r="O35" s="29">
        <v>0</v>
      </c>
      <c r="P35" s="29">
        <f t="shared" si="5"/>
        <v>4478892.66</v>
      </c>
    </row>
    <row r="36" spans="1:16" ht="10.9" customHeight="1" x14ac:dyDescent="0.2">
      <c r="A36" s="30" t="s">
        <v>45</v>
      </c>
      <c r="B36" s="29">
        <v>0</v>
      </c>
      <c r="C36" s="29">
        <v>0</v>
      </c>
      <c r="D36" s="29">
        <v>0</v>
      </c>
      <c r="E36" s="29">
        <v>0</v>
      </c>
      <c r="F36" s="29">
        <v>0</v>
      </c>
      <c r="G36" s="29">
        <v>0</v>
      </c>
      <c r="H36" s="29">
        <v>0</v>
      </c>
      <c r="I36" s="29">
        <v>0</v>
      </c>
      <c r="J36" s="29">
        <v>0</v>
      </c>
      <c r="K36" s="29">
        <v>0</v>
      </c>
      <c r="L36" s="29">
        <v>0</v>
      </c>
      <c r="M36" s="29">
        <v>0</v>
      </c>
      <c r="N36" s="29">
        <v>0</v>
      </c>
      <c r="O36" s="29">
        <v>0</v>
      </c>
      <c r="P36" s="29">
        <f t="shared" si="5"/>
        <v>0</v>
      </c>
    </row>
    <row r="37" spans="1:16" ht="10.9" customHeight="1" x14ac:dyDescent="0.2">
      <c r="A37" s="28" t="s">
        <v>46</v>
      </c>
      <c r="B37" s="29">
        <v>14654000</v>
      </c>
      <c r="C37" s="29">
        <v>13130649</v>
      </c>
      <c r="D37" s="29">
        <v>0</v>
      </c>
      <c r="E37" s="29">
        <v>42700</v>
      </c>
      <c r="F37" s="29">
        <v>1118497.77</v>
      </c>
      <c r="G37" s="29">
        <v>0</v>
      </c>
      <c r="H37" s="29">
        <v>0</v>
      </c>
      <c r="I37" s="29">
        <v>0</v>
      </c>
      <c r="J37" s="29">
        <v>0</v>
      </c>
      <c r="K37" s="29">
        <v>0</v>
      </c>
      <c r="L37" s="29">
        <v>0</v>
      </c>
      <c r="M37" s="29">
        <v>0</v>
      </c>
      <c r="N37" s="29">
        <v>0</v>
      </c>
      <c r="O37" s="29">
        <v>0</v>
      </c>
      <c r="P37" s="29">
        <f t="shared" si="5"/>
        <v>1161197.77</v>
      </c>
    </row>
    <row r="38" spans="1:16" ht="9.6" customHeight="1" x14ac:dyDescent="0.2">
      <c r="A38" s="26" t="s">
        <v>47</v>
      </c>
      <c r="B38" s="27">
        <f t="shared" ref="B38:C38" si="16">B39+B40+B42+B44+B45+B46+B41+B43</f>
        <v>1213306930</v>
      </c>
      <c r="C38" s="27">
        <f t="shared" si="16"/>
        <v>1231027934</v>
      </c>
      <c r="D38" s="27">
        <f t="shared" ref="D38" si="17">D39+D40+D42+D44+D45+D46+D41+D43</f>
        <v>48431873.210000001</v>
      </c>
      <c r="E38" s="27">
        <f t="shared" ref="E38" si="18">E39+E40+E42+E44+E45+E46+E41+E43</f>
        <v>92317866.210000008</v>
      </c>
      <c r="F38" s="27">
        <f t="shared" ref="F38:N38" si="19">F39+F40+F42+F44+F45+F46+F41+F43</f>
        <v>134796583.94</v>
      </c>
      <c r="G38" s="27">
        <f t="shared" si="19"/>
        <v>0</v>
      </c>
      <c r="H38" s="27">
        <f t="shared" si="19"/>
        <v>0</v>
      </c>
      <c r="I38" s="27">
        <f t="shared" si="19"/>
        <v>0</v>
      </c>
      <c r="J38" s="27">
        <f t="shared" si="19"/>
        <v>0</v>
      </c>
      <c r="K38" s="27">
        <f t="shared" si="19"/>
        <v>0</v>
      </c>
      <c r="L38" s="27">
        <f t="shared" si="19"/>
        <v>0</v>
      </c>
      <c r="M38" s="27">
        <f t="shared" si="19"/>
        <v>0</v>
      </c>
      <c r="N38" s="27">
        <f t="shared" si="19"/>
        <v>0</v>
      </c>
      <c r="O38" s="27">
        <f t="shared" ref="O38:P38" si="20">O39+O40+O42+O44+O45+O46+O41+O43</f>
        <v>0</v>
      </c>
      <c r="P38" s="27">
        <f t="shared" si="20"/>
        <v>275546323.36000001</v>
      </c>
    </row>
    <row r="39" spans="1:16" x14ac:dyDescent="0.2">
      <c r="A39" s="30" t="s">
        <v>48</v>
      </c>
      <c r="B39" s="29">
        <v>212609688</v>
      </c>
      <c r="C39" s="29">
        <v>229878576</v>
      </c>
      <c r="D39" s="29">
        <v>0</v>
      </c>
      <c r="E39" s="29">
        <v>17461800</v>
      </c>
      <c r="F39" s="29">
        <v>15141011.229999999</v>
      </c>
      <c r="G39" s="29">
        <v>0</v>
      </c>
      <c r="H39" s="29">
        <v>0</v>
      </c>
      <c r="I39" s="29">
        <v>0</v>
      </c>
      <c r="J39" s="29">
        <v>0</v>
      </c>
      <c r="K39" s="29">
        <v>0</v>
      </c>
      <c r="L39" s="29">
        <v>0</v>
      </c>
      <c r="M39" s="29">
        <v>0</v>
      </c>
      <c r="N39" s="29">
        <v>0</v>
      </c>
      <c r="O39" s="29">
        <v>0</v>
      </c>
      <c r="P39" s="29">
        <f t="shared" ref="P39:P75" si="21">D39+E39+F39+G39+H39+I39+J39+K39+L39+M39+N39+O39</f>
        <v>32602811.229999997</v>
      </c>
    </row>
    <row r="40" spans="1:16" ht="16.5" x14ac:dyDescent="0.2">
      <c r="A40" s="30" t="s">
        <v>49</v>
      </c>
      <c r="B40" s="29">
        <v>584356474</v>
      </c>
      <c r="C40" s="29">
        <v>584356474</v>
      </c>
      <c r="D40" s="29">
        <v>48211545.210000001</v>
      </c>
      <c r="E40" s="29">
        <v>48211545.210000001</v>
      </c>
      <c r="F40" s="29">
        <v>48211545.210000001</v>
      </c>
      <c r="G40" s="29">
        <v>0</v>
      </c>
      <c r="H40" s="29">
        <v>0</v>
      </c>
      <c r="I40" s="29">
        <v>0</v>
      </c>
      <c r="J40" s="29">
        <v>0</v>
      </c>
      <c r="K40" s="29">
        <v>0</v>
      </c>
      <c r="L40" s="29">
        <v>0</v>
      </c>
      <c r="M40" s="29">
        <v>0</v>
      </c>
      <c r="N40" s="29">
        <v>0</v>
      </c>
      <c r="O40" s="29">
        <v>0</v>
      </c>
      <c r="P40" s="29">
        <f t="shared" si="21"/>
        <v>144634635.63</v>
      </c>
    </row>
    <row r="41" spans="1:16" ht="16.5" x14ac:dyDescent="0.2">
      <c r="A41" s="30" t="s">
        <v>50</v>
      </c>
      <c r="B41" s="29">
        <v>0</v>
      </c>
      <c r="C41" s="29">
        <v>0</v>
      </c>
      <c r="D41" s="29">
        <v>0</v>
      </c>
      <c r="E41" s="29">
        <v>0</v>
      </c>
      <c r="F41" s="29">
        <v>0</v>
      </c>
      <c r="G41" s="29">
        <v>0</v>
      </c>
      <c r="H41" s="29">
        <v>0</v>
      </c>
      <c r="I41" s="29">
        <v>0</v>
      </c>
      <c r="J41" s="29">
        <v>0</v>
      </c>
      <c r="K41" s="29">
        <v>0</v>
      </c>
      <c r="L41" s="29">
        <v>0</v>
      </c>
      <c r="M41" s="29">
        <v>0</v>
      </c>
      <c r="N41" s="29">
        <v>0</v>
      </c>
      <c r="O41" s="29">
        <v>0</v>
      </c>
      <c r="P41" s="29">
        <f t="shared" si="21"/>
        <v>0</v>
      </c>
    </row>
    <row r="42" spans="1:16" ht="16.5" x14ac:dyDescent="0.2">
      <c r="A42" s="30" t="s">
        <v>51</v>
      </c>
      <c r="B42" s="29">
        <v>169657636</v>
      </c>
      <c r="C42" s="29">
        <v>169657636</v>
      </c>
      <c r="D42" s="29">
        <v>0</v>
      </c>
      <c r="E42" s="29">
        <v>26544521</v>
      </c>
      <c r="F42" s="29">
        <v>13272260.5</v>
      </c>
      <c r="G42" s="29">
        <v>0</v>
      </c>
      <c r="H42" s="29">
        <v>0</v>
      </c>
      <c r="I42" s="29">
        <v>0</v>
      </c>
      <c r="J42" s="29">
        <v>0</v>
      </c>
      <c r="K42" s="29">
        <v>0</v>
      </c>
      <c r="L42" s="29">
        <v>0</v>
      </c>
      <c r="M42" s="29">
        <v>0</v>
      </c>
      <c r="N42" s="29">
        <v>0</v>
      </c>
      <c r="O42" s="29">
        <v>0</v>
      </c>
      <c r="P42" s="29">
        <f t="shared" si="21"/>
        <v>39816781.5</v>
      </c>
    </row>
    <row r="43" spans="1:16" ht="16.5" x14ac:dyDescent="0.2">
      <c r="A43" s="30" t="s">
        <v>52</v>
      </c>
      <c r="B43" s="29">
        <v>0</v>
      </c>
      <c r="C43" s="29">
        <v>0</v>
      </c>
      <c r="D43" s="29">
        <v>0</v>
      </c>
      <c r="E43" s="29">
        <v>0</v>
      </c>
      <c r="F43" s="29">
        <v>0</v>
      </c>
      <c r="G43" s="29">
        <v>0</v>
      </c>
      <c r="H43" s="29">
        <v>0</v>
      </c>
      <c r="I43" s="29">
        <v>0</v>
      </c>
      <c r="J43" s="29">
        <v>0</v>
      </c>
      <c r="K43" s="29">
        <v>0</v>
      </c>
      <c r="L43" s="29">
        <v>0</v>
      </c>
      <c r="M43" s="29">
        <v>0</v>
      </c>
      <c r="N43" s="29">
        <v>0</v>
      </c>
      <c r="O43" s="29">
        <v>0</v>
      </c>
      <c r="P43" s="29">
        <f t="shared" si="21"/>
        <v>0</v>
      </c>
    </row>
    <row r="44" spans="1:16" x14ac:dyDescent="0.2">
      <c r="A44" s="7" t="s">
        <v>53</v>
      </c>
      <c r="B44" s="29">
        <v>0</v>
      </c>
      <c r="C44" s="29">
        <v>0</v>
      </c>
      <c r="D44" s="29">
        <v>0</v>
      </c>
      <c r="E44" s="29">
        <v>0</v>
      </c>
      <c r="F44" s="29">
        <v>0</v>
      </c>
      <c r="G44" s="29">
        <v>0</v>
      </c>
      <c r="H44" s="29">
        <v>0</v>
      </c>
      <c r="I44" s="29">
        <v>0</v>
      </c>
      <c r="J44" s="29">
        <v>0</v>
      </c>
      <c r="K44" s="29">
        <v>0</v>
      </c>
      <c r="L44" s="29">
        <v>0</v>
      </c>
      <c r="M44" s="29">
        <v>0</v>
      </c>
      <c r="N44" s="29">
        <v>0</v>
      </c>
      <c r="O44" s="29">
        <v>0</v>
      </c>
      <c r="P44" s="29">
        <f t="shared" si="21"/>
        <v>0</v>
      </c>
    </row>
    <row r="45" spans="1:16" x14ac:dyDescent="0.2">
      <c r="A45" s="9" t="s">
        <v>54</v>
      </c>
      <c r="B45" s="29">
        <v>12000000</v>
      </c>
      <c r="C45" s="29">
        <v>12452116</v>
      </c>
      <c r="D45" s="29">
        <v>0</v>
      </c>
      <c r="E45" s="29">
        <v>0</v>
      </c>
      <c r="F45" s="29">
        <v>0</v>
      </c>
      <c r="G45" s="29">
        <v>0</v>
      </c>
      <c r="H45" s="29">
        <v>0</v>
      </c>
      <c r="I45" s="29">
        <v>0</v>
      </c>
      <c r="J45" s="29">
        <v>0</v>
      </c>
      <c r="K45" s="29">
        <v>0</v>
      </c>
      <c r="L45" s="29">
        <v>0</v>
      </c>
      <c r="M45" s="29">
        <v>0</v>
      </c>
      <c r="N45" s="29">
        <v>0</v>
      </c>
      <c r="O45" s="29">
        <v>0</v>
      </c>
      <c r="P45" s="29">
        <f t="shared" si="21"/>
        <v>0</v>
      </c>
    </row>
    <row r="46" spans="1:16" ht="16.5" x14ac:dyDescent="0.2">
      <c r="A46" s="9" t="s">
        <v>55</v>
      </c>
      <c r="B46" s="29">
        <v>234683132</v>
      </c>
      <c r="C46" s="29">
        <v>234683132</v>
      </c>
      <c r="D46" s="29">
        <v>220328</v>
      </c>
      <c r="E46" s="29">
        <v>100000</v>
      </c>
      <c r="F46" s="29">
        <v>58171767</v>
      </c>
      <c r="G46" s="29">
        <v>0</v>
      </c>
      <c r="H46" s="29">
        <v>0</v>
      </c>
      <c r="I46" s="29">
        <v>0</v>
      </c>
      <c r="J46" s="29">
        <v>0</v>
      </c>
      <c r="K46" s="29">
        <v>0</v>
      </c>
      <c r="L46" s="29">
        <v>0</v>
      </c>
      <c r="M46" s="29">
        <v>0</v>
      </c>
      <c r="N46" s="29">
        <v>0</v>
      </c>
      <c r="O46" s="29">
        <v>0</v>
      </c>
      <c r="P46" s="29">
        <f t="shared" si="21"/>
        <v>58492095</v>
      </c>
    </row>
    <row r="47" spans="1:16" s="12" customFormat="1" ht="15" x14ac:dyDescent="0.2">
      <c r="A47" s="5" t="s">
        <v>56</v>
      </c>
      <c r="B47" s="27">
        <f t="shared" ref="B47:C47" si="22">SUM(B48:B53)</f>
        <v>20000000</v>
      </c>
      <c r="C47" s="27">
        <f t="shared" si="22"/>
        <v>20000000</v>
      </c>
      <c r="D47" s="27">
        <f t="shared" ref="D47" si="23">SUM(D48:D53)</f>
        <v>0</v>
      </c>
      <c r="E47" s="27">
        <f t="shared" ref="E47" si="24">SUM(E48:E53)</f>
        <v>5000000</v>
      </c>
      <c r="F47" s="27">
        <f t="shared" ref="F47:N47" si="25">SUM(F48:F53)</f>
        <v>0</v>
      </c>
      <c r="G47" s="27">
        <f t="shared" si="25"/>
        <v>0</v>
      </c>
      <c r="H47" s="27">
        <f t="shared" si="25"/>
        <v>0</v>
      </c>
      <c r="I47" s="27">
        <f t="shared" si="25"/>
        <v>0</v>
      </c>
      <c r="J47" s="27">
        <f t="shared" si="25"/>
        <v>0</v>
      </c>
      <c r="K47" s="27">
        <f t="shared" si="25"/>
        <v>0</v>
      </c>
      <c r="L47" s="27">
        <f t="shared" si="25"/>
        <v>0</v>
      </c>
      <c r="M47" s="27">
        <f t="shared" si="25"/>
        <v>0</v>
      </c>
      <c r="N47" s="27">
        <f t="shared" si="25"/>
        <v>0</v>
      </c>
      <c r="O47" s="27">
        <f t="shared" ref="O47:P47" si="26">SUM(O48:O53)</f>
        <v>0</v>
      </c>
      <c r="P47" s="27">
        <f t="shared" si="26"/>
        <v>5000000</v>
      </c>
    </row>
    <row r="48" spans="1:16" x14ac:dyDescent="0.2">
      <c r="A48" s="9" t="s">
        <v>57</v>
      </c>
      <c r="B48" s="29">
        <v>0</v>
      </c>
      <c r="C48" s="29">
        <v>0</v>
      </c>
      <c r="D48" s="29">
        <v>0</v>
      </c>
      <c r="E48" s="29">
        <v>0</v>
      </c>
      <c r="F48" s="29">
        <v>0</v>
      </c>
      <c r="G48" s="29">
        <v>0</v>
      </c>
      <c r="H48" s="29">
        <v>0</v>
      </c>
      <c r="I48" s="29">
        <v>0</v>
      </c>
      <c r="J48" s="29">
        <v>0</v>
      </c>
      <c r="K48" s="29">
        <v>0</v>
      </c>
      <c r="L48" s="29">
        <v>0</v>
      </c>
      <c r="M48" s="29">
        <v>0</v>
      </c>
      <c r="N48" s="29">
        <v>0</v>
      </c>
      <c r="O48" s="29">
        <v>0</v>
      </c>
      <c r="P48" s="29">
        <f t="shared" si="21"/>
        <v>0</v>
      </c>
    </row>
    <row r="49" spans="1:16" x14ac:dyDescent="0.2">
      <c r="A49" s="9" t="s">
        <v>58</v>
      </c>
      <c r="B49" s="29">
        <v>20000000</v>
      </c>
      <c r="C49" s="29">
        <v>20000000</v>
      </c>
      <c r="D49" s="29">
        <v>0</v>
      </c>
      <c r="E49" s="29">
        <v>5000000</v>
      </c>
      <c r="F49" s="29">
        <v>0</v>
      </c>
      <c r="G49" s="29">
        <v>0</v>
      </c>
      <c r="H49" s="29">
        <v>0</v>
      </c>
      <c r="I49" s="29">
        <v>0</v>
      </c>
      <c r="J49" s="29">
        <v>0</v>
      </c>
      <c r="K49" s="29">
        <v>0</v>
      </c>
      <c r="L49" s="29">
        <v>0</v>
      </c>
      <c r="M49" s="29">
        <v>0</v>
      </c>
      <c r="N49" s="29">
        <v>0</v>
      </c>
      <c r="O49" s="29">
        <v>0</v>
      </c>
      <c r="P49" s="29">
        <f t="shared" si="21"/>
        <v>5000000</v>
      </c>
    </row>
    <row r="50" spans="1:16" ht="16.5" x14ac:dyDescent="0.2">
      <c r="A50" s="9" t="s">
        <v>59</v>
      </c>
      <c r="B50" s="29">
        <v>0</v>
      </c>
      <c r="C50" s="29">
        <v>0</v>
      </c>
      <c r="D50" s="29">
        <v>0</v>
      </c>
      <c r="E50" s="29">
        <v>0</v>
      </c>
      <c r="F50" s="29">
        <v>0</v>
      </c>
      <c r="G50" s="29">
        <v>0</v>
      </c>
      <c r="H50" s="29">
        <v>0</v>
      </c>
      <c r="I50" s="29">
        <v>0</v>
      </c>
      <c r="J50" s="29">
        <v>0</v>
      </c>
      <c r="K50" s="29">
        <v>0</v>
      </c>
      <c r="L50" s="29">
        <v>0</v>
      </c>
      <c r="M50" s="29">
        <v>0</v>
      </c>
      <c r="N50" s="29">
        <v>0</v>
      </c>
      <c r="O50" s="29">
        <v>0</v>
      </c>
      <c r="P50" s="29">
        <f t="shared" si="21"/>
        <v>0</v>
      </c>
    </row>
    <row r="51" spans="1:16" ht="16.5" x14ac:dyDescent="0.2">
      <c r="A51" s="9" t="s">
        <v>60</v>
      </c>
      <c r="B51" s="29">
        <v>0</v>
      </c>
      <c r="C51" s="29">
        <v>0</v>
      </c>
      <c r="D51" s="29">
        <v>0</v>
      </c>
      <c r="E51" s="29">
        <v>0</v>
      </c>
      <c r="F51" s="29">
        <v>0</v>
      </c>
      <c r="G51" s="29">
        <v>0</v>
      </c>
      <c r="H51" s="29">
        <v>0</v>
      </c>
      <c r="I51" s="29">
        <v>0</v>
      </c>
      <c r="J51" s="29">
        <v>0</v>
      </c>
      <c r="K51" s="29">
        <v>0</v>
      </c>
      <c r="L51" s="29">
        <v>0</v>
      </c>
      <c r="M51" s="29">
        <v>0</v>
      </c>
      <c r="N51" s="29">
        <v>0</v>
      </c>
      <c r="O51" s="29">
        <v>0</v>
      </c>
      <c r="P51" s="29">
        <f t="shared" si="21"/>
        <v>0</v>
      </c>
    </row>
    <row r="52" spans="1:16" x14ac:dyDescent="0.2">
      <c r="A52" s="9" t="s">
        <v>61</v>
      </c>
      <c r="B52" s="29">
        <v>0</v>
      </c>
      <c r="C52" s="29">
        <v>0</v>
      </c>
      <c r="D52" s="29">
        <v>0</v>
      </c>
      <c r="E52" s="29">
        <v>0</v>
      </c>
      <c r="F52" s="29">
        <v>0</v>
      </c>
      <c r="G52" s="29">
        <v>0</v>
      </c>
      <c r="H52" s="29">
        <v>0</v>
      </c>
      <c r="I52" s="29">
        <v>0</v>
      </c>
      <c r="J52" s="29">
        <v>0</v>
      </c>
      <c r="K52" s="29">
        <v>0</v>
      </c>
      <c r="L52" s="29">
        <v>0</v>
      </c>
      <c r="M52" s="29">
        <v>0</v>
      </c>
      <c r="N52" s="29">
        <v>0</v>
      </c>
      <c r="O52" s="29">
        <v>0</v>
      </c>
      <c r="P52" s="29">
        <f t="shared" si="21"/>
        <v>0</v>
      </c>
    </row>
    <row r="53" spans="1:16" x14ac:dyDescent="0.2">
      <c r="A53" s="9" t="s">
        <v>62</v>
      </c>
      <c r="B53" s="29">
        <v>0</v>
      </c>
      <c r="C53" s="29">
        <v>0</v>
      </c>
      <c r="D53" s="29">
        <v>0</v>
      </c>
      <c r="E53" s="29">
        <v>0</v>
      </c>
      <c r="F53" s="29">
        <v>0</v>
      </c>
      <c r="G53" s="29">
        <v>0</v>
      </c>
      <c r="H53" s="29">
        <v>0</v>
      </c>
      <c r="I53" s="29">
        <v>0</v>
      </c>
      <c r="J53" s="29">
        <v>0</v>
      </c>
      <c r="K53" s="29">
        <v>0</v>
      </c>
      <c r="L53" s="29">
        <v>0</v>
      </c>
      <c r="M53" s="29">
        <v>0</v>
      </c>
      <c r="N53" s="29">
        <v>0</v>
      </c>
      <c r="O53" s="29">
        <v>0</v>
      </c>
      <c r="P53" s="29">
        <f t="shared" si="21"/>
        <v>0</v>
      </c>
    </row>
    <row r="54" spans="1:16" ht="16.149999999999999" customHeight="1" x14ac:dyDescent="0.2">
      <c r="A54" s="5" t="s">
        <v>63</v>
      </c>
      <c r="B54" s="27">
        <f t="shared" ref="B54" si="27">B55+B56+B58+B59+B60+B62+B57+B63+B61</f>
        <v>18840000</v>
      </c>
      <c r="C54" s="27">
        <f t="shared" ref="C54:H54" si="28">C55+C56+C58+C59+C60+C62+C57+C63+C61</f>
        <v>18840000</v>
      </c>
      <c r="D54" s="27">
        <f t="shared" ref="D54:E54" si="29">D55+D56+D58+D59+D60+D62+D57+D63+D61</f>
        <v>0</v>
      </c>
      <c r="E54" s="27">
        <f t="shared" si="29"/>
        <v>0</v>
      </c>
      <c r="F54" s="27">
        <f t="shared" si="28"/>
        <v>15576</v>
      </c>
      <c r="G54" s="27">
        <f t="shared" si="28"/>
        <v>0</v>
      </c>
      <c r="H54" s="27">
        <f t="shared" si="28"/>
        <v>0</v>
      </c>
      <c r="I54" s="27">
        <f t="shared" ref="I54:N54" si="30">I55+I56+I58+I59+I60+I62+I57+I63+I61</f>
        <v>0</v>
      </c>
      <c r="J54" s="27">
        <f t="shared" si="30"/>
        <v>0</v>
      </c>
      <c r="K54" s="27">
        <f t="shared" si="30"/>
        <v>0</v>
      </c>
      <c r="L54" s="27">
        <f t="shared" si="30"/>
        <v>0</v>
      </c>
      <c r="M54" s="27">
        <f t="shared" si="30"/>
        <v>0</v>
      </c>
      <c r="N54" s="27">
        <f t="shared" si="30"/>
        <v>0</v>
      </c>
      <c r="O54" s="27">
        <f t="shared" ref="O54:P54" si="31">O55+O56+O58+O59+O60+O62+O57+O63+O61</f>
        <v>0</v>
      </c>
      <c r="P54" s="27">
        <f t="shared" si="31"/>
        <v>15576</v>
      </c>
    </row>
    <row r="55" spans="1:16" ht="10.9" customHeight="1" x14ac:dyDescent="0.2">
      <c r="A55" s="7" t="s">
        <v>64</v>
      </c>
      <c r="B55" s="29">
        <v>3900000</v>
      </c>
      <c r="C55" s="29">
        <v>8918620</v>
      </c>
      <c r="D55" s="29">
        <v>0</v>
      </c>
      <c r="E55" s="29">
        <v>0</v>
      </c>
      <c r="F55" s="29">
        <v>15576</v>
      </c>
      <c r="G55" s="29">
        <v>0</v>
      </c>
      <c r="H55" s="29">
        <v>0</v>
      </c>
      <c r="I55" s="29">
        <v>0</v>
      </c>
      <c r="J55" s="29">
        <v>0</v>
      </c>
      <c r="K55" s="29">
        <v>0</v>
      </c>
      <c r="L55" s="29">
        <v>0</v>
      </c>
      <c r="M55" s="29">
        <v>0</v>
      </c>
      <c r="N55" s="29">
        <v>0</v>
      </c>
      <c r="O55" s="29">
        <v>0</v>
      </c>
      <c r="P55" s="29">
        <f t="shared" ref="P55:P60" si="32">D55+E55+F55+G55+H55+I55+J55+K55+L55+M55+N55+O55</f>
        <v>15576</v>
      </c>
    </row>
    <row r="56" spans="1:16" ht="10.9" customHeight="1" x14ac:dyDescent="0.2">
      <c r="A56" s="9" t="s">
        <v>65</v>
      </c>
      <c r="B56" s="29">
        <v>4200000</v>
      </c>
      <c r="C56" s="29">
        <v>3200000</v>
      </c>
      <c r="D56" s="29">
        <v>0</v>
      </c>
      <c r="E56" s="29">
        <v>0</v>
      </c>
      <c r="F56" s="29">
        <v>0</v>
      </c>
      <c r="G56" s="29">
        <v>0</v>
      </c>
      <c r="H56" s="29">
        <v>0</v>
      </c>
      <c r="I56" s="29">
        <v>0</v>
      </c>
      <c r="J56" s="29">
        <v>0</v>
      </c>
      <c r="K56" s="29">
        <v>0</v>
      </c>
      <c r="L56" s="29">
        <v>0</v>
      </c>
      <c r="M56" s="29">
        <v>0</v>
      </c>
      <c r="N56" s="29">
        <v>0</v>
      </c>
      <c r="O56" s="29">
        <v>0</v>
      </c>
      <c r="P56" s="29">
        <f t="shared" si="32"/>
        <v>0</v>
      </c>
    </row>
    <row r="57" spans="1:16" ht="10.9" customHeight="1" x14ac:dyDescent="0.2">
      <c r="A57" s="9" t="s">
        <v>66</v>
      </c>
      <c r="B57" s="29">
        <v>10000</v>
      </c>
      <c r="C57" s="29">
        <v>10000</v>
      </c>
      <c r="D57" s="29">
        <v>0</v>
      </c>
      <c r="E57" s="29">
        <v>0</v>
      </c>
      <c r="F57" s="29">
        <v>0</v>
      </c>
      <c r="G57" s="29">
        <v>0</v>
      </c>
      <c r="H57" s="29">
        <v>0</v>
      </c>
      <c r="I57" s="29">
        <v>0</v>
      </c>
      <c r="J57" s="29">
        <v>0</v>
      </c>
      <c r="K57" s="29">
        <v>0</v>
      </c>
      <c r="L57" s="29">
        <v>0</v>
      </c>
      <c r="M57" s="29">
        <v>0</v>
      </c>
      <c r="N57" s="29">
        <v>0</v>
      </c>
      <c r="O57" s="29">
        <v>0</v>
      </c>
      <c r="P57" s="29">
        <f t="shared" si="32"/>
        <v>0</v>
      </c>
    </row>
    <row r="58" spans="1:16" ht="10.9" customHeight="1" x14ac:dyDescent="0.2">
      <c r="A58" s="9" t="s">
        <v>67</v>
      </c>
      <c r="B58" s="29">
        <v>3420000</v>
      </c>
      <c r="C58" s="29">
        <v>3420000</v>
      </c>
      <c r="D58" s="29">
        <v>0</v>
      </c>
      <c r="E58" s="29">
        <v>0</v>
      </c>
      <c r="F58" s="29">
        <v>0</v>
      </c>
      <c r="G58" s="29">
        <v>0</v>
      </c>
      <c r="H58" s="29">
        <v>0</v>
      </c>
      <c r="I58" s="29">
        <v>0</v>
      </c>
      <c r="J58" s="29">
        <v>0</v>
      </c>
      <c r="K58" s="29">
        <v>0</v>
      </c>
      <c r="L58" s="29">
        <v>0</v>
      </c>
      <c r="M58" s="29">
        <v>0</v>
      </c>
      <c r="N58" s="29">
        <v>0</v>
      </c>
      <c r="O58" s="29">
        <v>0</v>
      </c>
      <c r="P58" s="29">
        <f t="shared" si="32"/>
        <v>0</v>
      </c>
    </row>
    <row r="59" spans="1:16" ht="10.9" customHeight="1" x14ac:dyDescent="0.2">
      <c r="A59" s="9" t="s">
        <v>68</v>
      </c>
      <c r="B59" s="29">
        <v>7200000</v>
      </c>
      <c r="C59" s="29">
        <v>3181380</v>
      </c>
      <c r="D59" s="29">
        <v>0</v>
      </c>
      <c r="E59" s="29">
        <v>0</v>
      </c>
      <c r="F59" s="29">
        <v>0</v>
      </c>
      <c r="G59" s="29">
        <v>0</v>
      </c>
      <c r="H59" s="29">
        <v>0</v>
      </c>
      <c r="I59" s="29">
        <v>0</v>
      </c>
      <c r="J59" s="29">
        <v>0</v>
      </c>
      <c r="K59" s="29">
        <v>0</v>
      </c>
      <c r="L59" s="29">
        <v>0</v>
      </c>
      <c r="M59" s="29">
        <v>0</v>
      </c>
      <c r="N59" s="29">
        <v>0</v>
      </c>
      <c r="O59" s="29">
        <v>0</v>
      </c>
      <c r="P59" s="29">
        <f t="shared" si="32"/>
        <v>0</v>
      </c>
    </row>
    <row r="60" spans="1:16" ht="10.9" customHeight="1" x14ac:dyDescent="0.2">
      <c r="A60" s="9" t="s">
        <v>69</v>
      </c>
      <c r="B60" s="29">
        <v>100000</v>
      </c>
      <c r="C60" s="29">
        <v>100000</v>
      </c>
      <c r="D60" s="29">
        <v>0</v>
      </c>
      <c r="E60" s="29">
        <v>0</v>
      </c>
      <c r="F60" s="29">
        <v>0</v>
      </c>
      <c r="G60" s="29">
        <v>0</v>
      </c>
      <c r="H60" s="29">
        <v>0</v>
      </c>
      <c r="I60" s="29">
        <v>0</v>
      </c>
      <c r="J60" s="29">
        <v>0</v>
      </c>
      <c r="K60" s="29">
        <v>0</v>
      </c>
      <c r="L60" s="29">
        <v>0</v>
      </c>
      <c r="M60" s="29">
        <v>0</v>
      </c>
      <c r="N60" s="29">
        <v>0</v>
      </c>
      <c r="O60" s="29">
        <v>0</v>
      </c>
      <c r="P60" s="29">
        <f t="shared" si="32"/>
        <v>0</v>
      </c>
    </row>
    <row r="61" spans="1:16" ht="10.9" customHeight="1" x14ac:dyDescent="0.2">
      <c r="A61" s="7" t="s">
        <v>70</v>
      </c>
      <c r="B61" s="29">
        <v>0</v>
      </c>
      <c r="C61" s="29">
        <v>0</v>
      </c>
      <c r="D61" s="29">
        <v>0</v>
      </c>
      <c r="E61" s="29">
        <v>0</v>
      </c>
      <c r="F61" s="29">
        <v>0</v>
      </c>
      <c r="G61" s="29">
        <v>0</v>
      </c>
      <c r="H61" s="29">
        <v>0</v>
      </c>
      <c r="I61" s="29">
        <v>0</v>
      </c>
      <c r="J61" s="29">
        <v>0</v>
      </c>
      <c r="K61" s="29">
        <v>0</v>
      </c>
      <c r="L61" s="29">
        <v>0</v>
      </c>
      <c r="M61" s="29">
        <v>0</v>
      </c>
      <c r="N61" s="29">
        <v>0</v>
      </c>
      <c r="O61" s="29">
        <v>0</v>
      </c>
      <c r="P61" s="29">
        <f t="shared" si="21"/>
        <v>0</v>
      </c>
    </row>
    <row r="62" spans="1:16" ht="10.9" customHeight="1" x14ac:dyDescent="0.2">
      <c r="A62" s="7" t="s">
        <v>71</v>
      </c>
      <c r="B62" s="29">
        <v>0</v>
      </c>
      <c r="C62" s="29">
        <v>0</v>
      </c>
      <c r="D62" s="29">
        <v>0</v>
      </c>
      <c r="E62" s="29">
        <v>0</v>
      </c>
      <c r="F62" s="29">
        <v>0</v>
      </c>
      <c r="G62" s="29">
        <v>0</v>
      </c>
      <c r="H62" s="29">
        <v>0</v>
      </c>
      <c r="I62" s="29">
        <v>0</v>
      </c>
      <c r="J62" s="29">
        <v>0</v>
      </c>
      <c r="K62" s="29">
        <v>0</v>
      </c>
      <c r="L62" s="29">
        <v>0</v>
      </c>
      <c r="M62" s="29">
        <v>0</v>
      </c>
      <c r="N62" s="29">
        <v>0</v>
      </c>
      <c r="O62" s="29">
        <v>0</v>
      </c>
      <c r="P62" s="29">
        <f t="shared" si="21"/>
        <v>0</v>
      </c>
    </row>
    <row r="63" spans="1:16" ht="10.9" customHeight="1" x14ac:dyDescent="0.2">
      <c r="A63" s="9" t="s">
        <v>72</v>
      </c>
      <c r="B63" s="29">
        <v>10000</v>
      </c>
      <c r="C63" s="29">
        <v>10000</v>
      </c>
      <c r="D63" s="29">
        <v>0</v>
      </c>
      <c r="E63" s="29">
        <v>0</v>
      </c>
      <c r="F63" s="29">
        <v>0</v>
      </c>
      <c r="G63" s="29">
        <v>0</v>
      </c>
      <c r="H63" s="29">
        <v>0</v>
      </c>
      <c r="I63" s="29">
        <v>0</v>
      </c>
      <c r="J63" s="29">
        <v>0</v>
      </c>
      <c r="K63" s="29">
        <v>0</v>
      </c>
      <c r="L63" s="29">
        <v>0</v>
      </c>
      <c r="M63" s="29">
        <v>0</v>
      </c>
      <c r="N63" s="29">
        <v>0</v>
      </c>
      <c r="O63" s="29">
        <v>0</v>
      </c>
      <c r="P63" s="29">
        <f t="shared" si="21"/>
        <v>0</v>
      </c>
    </row>
    <row r="64" spans="1:16" x14ac:dyDescent="0.2">
      <c r="A64" s="13" t="s">
        <v>73</v>
      </c>
      <c r="B64" s="27">
        <f t="shared" ref="B64:C64" si="33">B65+B66+B67+B68</f>
        <v>5200000</v>
      </c>
      <c r="C64" s="27">
        <f t="shared" si="33"/>
        <v>5200000</v>
      </c>
      <c r="D64" s="27">
        <f t="shared" ref="D64" si="34">D65+D66+D67+D68</f>
        <v>0</v>
      </c>
      <c r="E64" s="27">
        <f t="shared" ref="E64" si="35">E65+E66+E67+E68</f>
        <v>0</v>
      </c>
      <c r="F64" s="27">
        <f t="shared" ref="F64:N64" si="36">F65+F66+F67+F68</f>
        <v>1678123.78</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ref="O64:P64" si="37">O65+O66+O67+O68</f>
        <v>0</v>
      </c>
      <c r="P64" s="27">
        <f t="shared" si="37"/>
        <v>1678123.78</v>
      </c>
    </row>
    <row r="65" spans="1:16" x14ac:dyDescent="0.2">
      <c r="A65" s="7" t="s">
        <v>74</v>
      </c>
      <c r="B65" s="29">
        <v>5000000</v>
      </c>
      <c r="C65" s="29">
        <v>5000000</v>
      </c>
      <c r="D65" s="29">
        <v>0</v>
      </c>
      <c r="E65" s="29">
        <v>0</v>
      </c>
      <c r="F65" s="29">
        <v>1678123.78</v>
      </c>
      <c r="G65" s="29">
        <v>0</v>
      </c>
      <c r="H65" s="29">
        <v>0</v>
      </c>
      <c r="I65" s="29">
        <v>0</v>
      </c>
      <c r="J65" s="29">
        <v>0</v>
      </c>
      <c r="K65" s="29">
        <v>0</v>
      </c>
      <c r="L65" s="29">
        <v>0</v>
      </c>
      <c r="M65" s="29">
        <v>0</v>
      </c>
      <c r="N65" s="29">
        <v>0</v>
      </c>
      <c r="O65" s="29">
        <v>0</v>
      </c>
      <c r="P65" s="29">
        <f t="shared" si="21"/>
        <v>1678123.78</v>
      </c>
    </row>
    <row r="66" spans="1:16" x14ac:dyDescent="0.2">
      <c r="A66" s="7" t="s">
        <v>75</v>
      </c>
      <c r="B66" s="29">
        <v>200000</v>
      </c>
      <c r="C66" s="29">
        <v>200000</v>
      </c>
      <c r="D66" s="29">
        <v>0</v>
      </c>
      <c r="E66" s="29">
        <v>0</v>
      </c>
      <c r="F66" s="29">
        <v>0</v>
      </c>
      <c r="G66" s="29">
        <v>0</v>
      </c>
      <c r="H66" s="29">
        <v>0</v>
      </c>
      <c r="I66" s="29">
        <v>0</v>
      </c>
      <c r="J66" s="29">
        <v>0</v>
      </c>
      <c r="K66" s="29">
        <v>0</v>
      </c>
      <c r="L66" s="29">
        <v>0</v>
      </c>
      <c r="M66" s="29">
        <v>0</v>
      </c>
      <c r="N66" s="29">
        <v>0</v>
      </c>
      <c r="O66" s="29">
        <v>0</v>
      </c>
      <c r="P66" s="29">
        <f t="shared" si="21"/>
        <v>0</v>
      </c>
    </row>
    <row r="67" spans="1:16" ht="19.149999999999999" customHeight="1" x14ac:dyDescent="0.2">
      <c r="A67" s="9" t="s">
        <v>76</v>
      </c>
      <c r="B67" s="29">
        <v>0</v>
      </c>
      <c r="C67" s="29">
        <v>0</v>
      </c>
      <c r="D67" s="29">
        <v>0</v>
      </c>
      <c r="E67" s="29">
        <v>0</v>
      </c>
      <c r="F67" s="29">
        <v>0</v>
      </c>
      <c r="G67" s="29">
        <v>0</v>
      </c>
      <c r="H67" s="29">
        <v>0</v>
      </c>
      <c r="I67" s="29">
        <v>0</v>
      </c>
      <c r="J67" s="29">
        <v>0</v>
      </c>
      <c r="K67" s="29">
        <v>0</v>
      </c>
      <c r="L67" s="29">
        <v>0</v>
      </c>
      <c r="M67" s="29">
        <v>0</v>
      </c>
      <c r="N67" s="29">
        <v>0</v>
      </c>
      <c r="O67" s="29">
        <v>0</v>
      </c>
      <c r="P67" s="29">
        <f t="shared" si="21"/>
        <v>0</v>
      </c>
    </row>
    <row r="68" spans="1:16" ht="17.45" customHeight="1" x14ac:dyDescent="0.2">
      <c r="A68" s="9" t="s">
        <v>77</v>
      </c>
      <c r="B68" s="29">
        <v>0</v>
      </c>
      <c r="C68" s="29">
        <v>0</v>
      </c>
      <c r="D68" s="29">
        <v>0</v>
      </c>
      <c r="E68" s="29">
        <v>0</v>
      </c>
      <c r="F68" s="29">
        <v>0</v>
      </c>
      <c r="G68" s="29">
        <v>0</v>
      </c>
      <c r="H68" s="29">
        <v>0</v>
      </c>
      <c r="I68" s="29">
        <v>0</v>
      </c>
      <c r="J68" s="29">
        <v>0</v>
      </c>
      <c r="K68" s="29">
        <v>0</v>
      </c>
      <c r="L68" s="29">
        <v>0</v>
      </c>
      <c r="M68" s="29">
        <v>0</v>
      </c>
      <c r="N68" s="29">
        <v>0</v>
      </c>
      <c r="O68" s="29">
        <v>0</v>
      </c>
      <c r="P68" s="29">
        <f t="shared" si="21"/>
        <v>0</v>
      </c>
    </row>
    <row r="69" spans="1:16" ht="18" customHeight="1" x14ac:dyDescent="0.2">
      <c r="A69" s="5" t="s">
        <v>78</v>
      </c>
      <c r="B69" s="27">
        <f t="shared" ref="B69:C69" si="38">SUM(B70:B71)</f>
        <v>0</v>
      </c>
      <c r="C69" s="27">
        <f t="shared" si="38"/>
        <v>0</v>
      </c>
      <c r="D69" s="27">
        <f t="shared" ref="D69:E69" si="39">SUM(D70:D71)</f>
        <v>0</v>
      </c>
      <c r="E69" s="27">
        <f t="shared" si="39"/>
        <v>0</v>
      </c>
      <c r="F69" s="27">
        <f t="shared" ref="F69:N69" si="40">SUM(F70:F71)</f>
        <v>0</v>
      </c>
      <c r="G69" s="27">
        <f t="shared" si="40"/>
        <v>0</v>
      </c>
      <c r="H69" s="27">
        <f t="shared" si="40"/>
        <v>0</v>
      </c>
      <c r="I69" s="27">
        <f t="shared" si="40"/>
        <v>0</v>
      </c>
      <c r="J69" s="27">
        <f t="shared" si="40"/>
        <v>0</v>
      </c>
      <c r="K69" s="27">
        <f t="shared" si="40"/>
        <v>0</v>
      </c>
      <c r="L69" s="27">
        <f t="shared" si="40"/>
        <v>0</v>
      </c>
      <c r="M69" s="27">
        <f t="shared" si="40"/>
        <v>0</v>
      </c>
      <c r="N69" s="27">
        <f t="shared" si="40"/>
        <v>0</v>
      </c>
      <c r="O69" s="27">
        <f t="shared" ref="O69:P69" si="41">SUM(O70:O71)</f>
        <v>0</v>
      </c>
      <c r="P69" s="27">
        <f t="shared" si="41"/>
        <v>0</v>
      </c>
    </row>
    <row r="70" spans="1:16" ht="12.6" customHeight="1" x14ac:dyDescent="0.2">
      <c r="A70" s="7" t="s">
        <v>79</v>
      </c>
      <c r="B70" s="29">
        <v>0</v>
      </c>
      <c r="C70" s="29">
        <v>0</v>
      </c>
      <c r="D70" s="29">
        <v>0</v>
      </c>
      <c r="E70" s="29">
        <v>0</v>
      </c>
      <c r="F70" s="29">
        <v>0</v>
      </c>
      <c r="G70" s="29">
        <v>0</v>
      </c>
      <c r="H70" s="29">
        <v>0</v>
      </c>
      <c r="I70" s="29">
        <v>0</v>
      </c>
      <c r="J70" s="29">
        <v>0</v>
      </c>
      <c r="K70" s="29">
        <v>0</v>
      </c>
      <c r="L70" s="29">
        <v>0</v>
      </c>
      <c r="M70" s="29">
        <v>0</v>
      </c>
      <c r="N70" s="29">
        <v>0</v>
      </c>
      <c r="O70" s="29">
        <v>0</v>
      </c>
      <c r="P70" s="29">
        <f t="shared" si="21"/>
        <v>0</v>
      </c>
    </row>
    <row r="71" spans="1:16" ht="18.600000000000001" customHeight="1" x14ac:dyDescent="0.2">
      <c r="A71" s="9" t="s">
        <v>80</v>
      </c>
      <c r="B71" s="29">
        <v>0</v>
      </c>
      <c r="C71" s="29">
        <v>0</v>
      </c>
      <c r="D71" s="29">
        <v>0</v>
      </c>
      <c r="E71" s="29">
        <v>0</v>
      </c>
      <c r="F71" s="29">
        <v>0</v>
      </c>
      <c r="G71" s="29">
        <v>0</v>
      </c>
      <c r="H71" s="29">
        <v>0</v>
      </c>
      <c r="I71" s="29">
        <v>0</v>
      </c>
      <c r="J71" s="29">
        <v>0</v>
      </c>
      <c r="K71" s="29">
        <v>0</v>
      </c>
      <c r="L71" s="29">
        <v>0</v>
      </c>
      <c r="M71" s="29">
        <v>0</v>
      </c>
      <c r="N71" s="29">
        <v>0</v>
      </c>
      <c r="O71" s="29">
        <v>0</v>
      </c>
      <c r="P71" s="29">
        <f t="shared" si="21"/>
        <v>0</v>
      </c>
    </row>
    <row r="72" spans="1:16" ht="19.899999999999999" customHeight="1" x14ac:dyDescent="0.2">
      <c r="A72" s="13" t="s">
        <v>81</v>
      </c>
      <c r="B72" s="27">
        <f t="shared" ref="B72:C72" si="42">SUM(B73:B75)</f>
        <v>0</v>
      </c>
      <c r="C72" s="27">
        <f t="shared" si="42"/>
        <v>0</v>
      </c>
      <c r="D72" s="27">
        <f t="shared" ref="D72:E72" si="43">SUM(D73:D75)</f>
        <v>0</v>
      </c>
      <c r="E72" s="27">
        <f t="shared" si="43"/>
        <v>0</v>
      </c>
      <c r="F72" s="27">
        <f t="shared" ref="F72:N72" si="44">SUM(F73:F75)</f>
        <v>0</v>
      </c>
      <c r="G72" s="27">
        <f t="shared" si="44"/>
        <v>0</v>
      </c>
      <c r="H72" s="27">
        <f t="shared" si="44"/>
        <v>0</v>
      </c>
      <c r="I72" s="27">
        <f t="shared" si="44"/>
        <v>0</v>
      </c>
      <c r="J72" s="27">
        <f t="shared" si="44"/>
        <v>0</v>
      </c>
      <c r="K72" s="27">
        <f t="shared" si="44"/>
        <v>0</v>
      </c>
      <c r="L72" s="27">
        <f t="shared" si="44"/>
        <v>0</v>
      </c>
      <c r="M72" s="27">
        <f t="shared" si="44"/>
        <v>0</v>
      </c>
      <c r="N72" s="27">
        <f t="shared" si="44"/>
        <v>0</v>
      </c>
      <c r="O72" s="27">
        <f t="shared" ref="O72:P72" si="45">SUM(O73:O75)</f>
        <v>0</v>
      </c>
      <c r="P72" s="27">
        <f t="shared" si="45"/>
        <v>0</v>
      </c>
    </row>
    <row r="73" spans="1:16" ht="9.6" customHeight="1" x14ac:dyDescent="0.2">
      <c r="A73" s="9" t="s">
        <v>82</v>
      </c>
      <c r="B73" s="29">
        <v>0</v>
      </c>
      <c r="C73" s="29">
        <v>0</v>
      </c>
      <c r="D73" s="29">
        <v>0</v>
      </c>
      <c r="E73" s="29">
        <v>0</v>
      </c>
      <c r="F73" s="29">
        <v>0</v>
      </c>
      <c r="G73" s="29">
        <v>0</v>
      </c>
      <c r="H73" s="29">
        <v>0</v>
      </c>
      <c r="I73" s="29">
        <v>0</v>
      </c>
      <c r="J73" s="29">
        <v>0</v>
      </c>
      <c r="K73" s="29">
        <v>0</v>
      </c>
      <c r="L73" s="29">
        <v>0</v>
      </c>
      <c r="M73" s="29">
        <v>0</v>
      </c>
      <c r="N73" s="29">
        <v>0</v>
      </c>
      <c r="O73" s="29">
        <v>0</v>
      </c>
      <c r="P73" s="29">
        <f t="shared" si="21"/>
        <v>0</v>
      </c>
    </row>
    <row r="74" spans="1:16" ht="9.6" customHeight="1" x14ac:dyDescent="0.2">
      <c r="A74" s="9" t="s">
        <v>83</v>
      </c>
      <c r="B74" s="29">
        <v>0</v>
      </c>
      <c r="C74" s="29">
        <v>0</v>
      </c>
      <c r="D74" s="29">
        <v>0</v>
      </c>
      <c r="E74" s="29">
        <v>0</v>
      </c>
      <c r="F74" s="29">
        <v>0</v>
      </c>
      <c r="G74" s="29">
        <v>0</v>
      </c>
      <c r="H74" s="29">
        <v>0</v>
      </c>
      <c r="I74" s="29">
        <v>0</v>
      </c>
      <c r="J74" s="29">
        <v>0</v>
      </c>
      <c r="K74" s="29">
        <v>0</v>
      </c>
      <c r="L74" s="29">
        <v>0</v>
      </c>
      <c r="M74" s="29">
        <v>0</v>
      </c>
      <c r="N74" s="29">
        <v>0</v>
      </c>
      <c r="O74" s="29">
        <v>0</v>
      </c>
      <c r="P74" s="29">
        <f t="shared" si="21"/>
        <v>0</v>
      </c>
    </row>
    <row r="75" spans="1:16" ht="9.6" customHeight="1" x14ac:dyDescent="0.2">
      <c r="A75" s="9" t="s">
        <v>84</v>
      </c>
      <c r="B75" s="29">
        <v>0</v>
      </c>
      <c r="C75" s="29">
        <v>0</v>
      </c>
      <c r="D75" s="29">
        <v>0</v>
      </c>
      <c r="E75" s="29">
        <v>0</v>
      </c>
      <c r="F75" s="29">
        <v>0</v>
      </c>
      <c r="G75" s="29">
        <v>0</v>
      </c>
      <c r="H75" s="29">
        <v>0</v>
      </c>
      <c r="I75" s="29">
        <v>0</v>
      </c>
      <c r="J75" s="29">
        <v>0</v>
      </c>
      <c r="K75" s="29">
        <v>0</v>
      </c>
      <c r="L75" s="29">
        <v>0</v>
      </c>
      <c r="M75" s="29">
        <v>0</v>
      </c>
      <c r="N75" s="29">
        <v>0</v>
      </c>
      <c r="O75" s="29">
        <v>0</v>
      </c>
      <c r="P75" s="29">
        <f t="shared" si="21"/>
        <v>0</v>
      </c>
    </row>
    <row r="76" spans="1:16" x14ac:dyDescent="0.2">
      <c r="A76" s="4" t="s">
        <v>85</v>
      </c>
      <c r="B76" s="31">
        <f t="shared" ref="B76:C76" si="46">+B77+B80+B83</f>
        <v>0</v>
      </c>
      <c r="C76" s="31">
        <f t="shared" si="46"/>
        <v>0</v>
      </c>
      <c r="D76" s="31">
        <f t="shared" ref="D76" si="47">+D77+D80+D83</f>
        <v>0</v>
      </c>
      <c r="E76" s="31">
        <f t="shared" ref="E76" si="48">+E77+E80+E83</f>
        <v>0</v>
      </c>
      <c r="F76" s="31">
        <f t="shared" ref="F76:N76" si="49">+F77+F80+F83</f>
        <v>0</v>
      </c>
      <c r="G76" s="31">
        <f t="shared" si="49"/>
        <v>0</v>
      </c>
      <c r="H76" s="31">
        <f t="shared" si="49"/>
        <v>0</v>
      </c>
      <c r="I76" s="31">
        <f t="shared" si="49"/>
        <v>0</v>
      </c>
      <c r="J76" s="31">
        <f t="shared" si="49"/>
        <v>0</v>
      </c>
      <c r="K76" s="31">
        <f t="shared" si="49"/>
        <v>0</v>
      </c>
      <c r="L76" s="31">
        <f t="shared" si="49"/>
        <v>0</v>
      </c>
      <c r="M76" s="31">
        <f t="shared" si="49"/>
        <v>0</v>
      </c>
      <c r="N76" s="31">
        <f t="shared" si="49"/>
        <v>0</v>
      </c>
      <c r="O76" s="31">
        <f t="shared" ref="O76:P76" si="50">+O77+O80+O83</f>
        <v>0</v>
      </c>
      <c r="P76" s="31">
        <f t="shared" si="50"/>
        <v>0</v>
      </c>
    </row>
    <row r="77" spans="1:16" x14ac:dyDescent="0.2">
      <c r="A77" s="5" t="s">
        <v>86</v>
      </c>
      <c r="B77" s="27">
        <f t="shared" ref="B77:C77" si="51">SUM(B78:B79)</f>
        <v>0</v>
      </c>
      <c r="C77" s="27">
        <f t="shared" si="51"/>
        <v>0</v>
      </c>
      <c r="D77" s="27">
        <f t="shared" ref="D77:E77" si="52">SUM(D78:D79)</f>
        <v>0</v>
      </c>
      <c r="E77" s="27">
        <f t="shared" si="52"/>
        <v>0</v>
      </c>
      <c r="F77" s="27">
        <f t="shared" ref="F77:N77" si="53">SUM(F78:F79)</f>
        <v>0</v>
      </c>
      <c r="G77" s="27">
        <f t="shared" si="53"/>
        <v>0</v>
      </c>
      <c r="H77" s="27">
        <f t="shared" si="53"/>
        <v>0</v>
      </c>
      <c r="I77" s="27">
        <f t="shared" si="53"/>
        <v>0</v>
      </c>
      <c r="J77" s="27">
        <f t="shared" si="53"/>
        <v>0</v>
      </c>
      <c r="K77" s="27">
        <f t="shared" si="53"/>
        <v>0</v>
      </c>
      <c r="L77" s="27">
        <f t="shared" si="53"/>
        <v>0</v>
      </c>
      <c r="M77" s="27">
        <f t="shared" si="53"/>
        <v>0</v>
      </c>
      <c r="N77" s="27">
        <f t="shared" si="53"/>
        <v>0</v>
      </c>
      <c r="O77" s="27">
        <f t="shared" ref="O77:P77" si="54">SUM(O78:O79)</f>
        <v>0</v>
      </c>
      <c r="P77" s="27">
        <f t="shared" si="54"/>
        <v>0</v>
      </c>
    </row>
    <row r="78" spans="1:16" ht="10.9" customHeight="1" x14ac:dyDescent="0.2">
      <c r="A78" s="9" t="s">
        <v>87</v>
      </c>
      <c r="B78" s="29">
        <v>0</v>
      </c>
      <c r="C78" s="29">
        <v>0</v>
      </c>
      <c r="D78" s="29">
        <v>0</v>
      </c>
      <c r="E78" s="29">
        <v>0</v>
      </c>
      <c r="F78" s="29">
        <v>0</v>
      </c>
      <c r="G78" s="29">
        <v>0</v>
      </c>
      <c r="H78" s="29">
        <v>0</v>
      </c>
      <c r="I78" s="29">
        <v>0</v>
      </c>
      <c r="J78" s="29">
        <v>0</v>
      </c>
      <c r="K78" s="29">
        <v>0</v>
      </c>
      <c r="L78" s="29">
        <v>0</v>
      </c>
      <c r="M78" s="29">
        <v>0</v>
      </c>
      <c r="N78" s="29">
        <v>0</v>
      </c>
      <c r="O78" s="29">
        <v>0</v>
      </c>
      <c r="P78" s="29">
        <f>D78+E78+F78+G78+H78+I78+J78+K78+L78+M78+N78+O78</f>
        <v>0</v>
      </c>
    </row>
    <row r="79" spans="1:16" ht="10.9" customHeight="1" x14ac:dyDescent="0.2">
      <c r="A79" s="9" t="s">
        <v>88</v>
      </c>
      <c r="B79" s="29">
        <v>0</v>
      </c>
      <c r="C79" s="29">
        <v>0</v>
      </c>
      <c r="D79" s="29">
        <v>0</v>
      </c>
      <c r="E79" s="29">
        <v>0</v>
      </c>
      <c r="F79" s="29">
        <v>0</v>
      </c>
      <c r="G79" s="29">
        <v>0</v>
      </c>
      <c r="H79" s="29">
        <v>0</v>
      </c>
      <c r="I79" s="29">
        <v>0</v>
      </c>
      <c r="J79" s="29">
        <v>0</v>
      </c>
      <c r="K79" s="29">
        <v>0</v>
      </c>
      <c r="L79" s="29">
        <v>0</v>
      </c>
      <c r="M79" s="29">
        <v>0</v>
      </c>
      <c r="N79" s="29">
        <v>0</v>
      </c>
      <c r="O79" s="29">
        <v>0</v>
      </c>
      <c r="P79" s="29">
        <f>D79+E79+F79+G79+H79+I79+J79+K79+L79+M79+N79+O79</f>
        <v>0</v>
      </c>
    </row>
    <row r="80" spans="1:16" x14ac:dyDescent="0.2">
      <c r="A80" s="13" t="s">
        <v>89</v>
      </c>
      <c r="B80" s="27">
        <f t="shared" ref="B80:C80" si="55">SUM(B81:B82)</f>
        <v>0</v>
      </c>
      <c r="C80" s="27">
        <f t="shared" si="55"/>
        <v>0</v>
      </c>
      <c r="D80" s="27">
        <f t="shared" ref="D80:E80" si="56">SUM(D81:D82)</f>
        <v>0</v>
      </c>
      <c r="E80" s="27">
        <f t="shared" si="56"/>
        <v>0</v>
      </c>
      <c r="F80" s="27">
        <f t="shared" ref="F80:N80" si="57">SUM(F81:F82)</f>
        <v>0</v>
      </c>
      <c r="G80" s="27">
        <f t="shared" si="57"/>
        <v>0</v>
      </c>
      <c r="H80" s="27">
        <f t="shared" si="57"/>
        <v>0</v>
      </c>
      <c r="I80" s="27">
        <f t="shared" si="57"/>
        <v>0</v>
      </c>
      <c r="J80" s="27">
        <f t="shared" si="57"/>
        <v>0</v>
      </c>
      <c r="K80" s="27">
        <f t="shared" si="57"/>
        <v>0</v>
      </c>
      <c r="L80" s="27">
        <f t="shared" si="57"/>
        <v>0</v>
      </c>
      <c r="M80" s="27">
        <f t="shared" si="57"/>
        <v>0</v>
      </c>
      <c r="N80" s="27">
        <f t="shared" si="57"/>
        <v>0</v>
      </c>
      <c r="O80" s="27">
        <f t="shared" ref="O80:P80" si="58">SUM(O81:O82)</f>
        <v>0</v>
      </c>
      <c r="P80" s="27">
        <f t="shared" si="58"/>
        <v>0</v>
      </c>
    </row>
    <row r="81" spans="1:18" ht="12.6" customHeight="1" x14ac:dyDescent="0.2">
      <c r="A81" s="9" t="s">
        <v>90</v>
      </c>
      <c r="B81" s="29">
        <v>0</v>
      </c>
      <c r="C81" s="29">
        <v>0</v>
      </c>
      <c r="D81" s="29">
        <v>0</v>
      </c>
      <c r="E81" s="29">
        <v>0</v>
      </c>
      <c r="F81" s="29">
        <v>0</v>
      </c>
      <c r="G81" s="29">
        <v>0</v>
      </c>
      <c r="H81" s="29">
        <v>0</v>
      </c>
      <c r="I81" s="29">
        <v>0</v>
      </c>
      <c r="J81" s="29">
        <v>0</v>
      </c>
      <c r="K81" s="29">
        <v>0</v>
      </c>
      <c r="L81" s="29">
        <v>0</v>
      </c>
      <c r="M81" s="29">
        <v>0</v>
      </c>
      <c r="N81" s="29">
        <v>0</v>
      </c>
      <c r="O81" s="29">
        <v>0</v>
      </c>
      <c r="P81" s="29">
        <f>D81+E81+F81+G81+H81+I81+J81+K81+L81+M81+N81+O81</f>
        <v>0</v>
      </c>
    </row>
    <row r="82" spans="1:18" ht="12.6" customHeight="1" x14ac:dyDescent="0.2">
      <c r="A82" s="9" t="s">
        <v>91</v>
      </c>
      <c r="B82" s="8">
        <v>0</v>
      </c>
      <c r="C82" s="8">
        <v>0</v>
      </c>
      <c r="D82" s="8">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59">+B84</f>
        <v>0</v>
      </c>
      <c r="C83" s="16">
        <f t="shared" si="59"/>
        <v>0</v>
      </c>
      <c r="D83" s="16">
        <f t="shared" si="59"/>
        <v>0</v>
      </c>
      <c r="E83" s="16">
        <f t="shared" si="59"/>
        <v>0</v>
      </c>
      <c r="F83" s="16">
        <f t="shared" si="59"/>
        <v>0</v>
      </c>
      <c r="G83" s="16">
        <f t="shared" si="59"/>
        <v>0</v>
      </c>
      <c r="H83" s="16">
        <f t="shared" si="59"/>
        <v>0</v>
      </c>
      <c r="I83" s="16">
        <f t="shared" si="59"/>
        <v>0</v>
      </c>
      <c r="J83" s="16">
        <f t="shared" si="59"/>
        <v>0</v>
      </c>
      <c r="K83" s="16">
        <f t="shared" si="59"/>
        <v>0</v>
      </c>
      <c r="L83" s="16">
        <f t="shared" si="59"/>
        <v>0</v>
      </c>
      <c r="M83" s="16">
        <f t="shared" si="59"/>
        <v>0</v>
      </c>
      <c r="N83" s="16">
        <f t="shared" si="59"/>
        <v>0</v>
      </c>
      <c r="O83" s="16">
        <f t="shared" si="59"/>
        <v>0</v>
      </c>
      <c r="P83" s="16">
        <f t="shared" si="59"/>
        <v>0</v>
      </c>
    </row>
    <row r="84" spans="1:18" x14ac:dyDescent="0.2">
      <c r="A84" s="9" t="s">
        <v>93</v>
      </c>
      <c r="B84" s="8">
        <v>0</v>
      </c>
      <c r="C84" s="8">
        <v>0</v>
      </c>
      <c r="D84" s="8">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60">B12+B18+B28+B38+B47+B54+B64</f>
        <v>2867197919</v>
      </c>
      <c r="C85" s="17">
        <f t="shared" si="60"/>
        <v>2867197919</v>
      </c>
      <c r="D85" s="17">
        <f t="shared" ref="D85" si="61">D12+D18+D28+D38+D47+D54+D64</f>
        <v>131284790.75999999</v>
      </c>
      <c r="E85" s="17">
        <f t="shared" ref="E85" si="62">E12+E18+E28+E38+E47+E54+E64</f>
        <v>182679262.66000003</v>
      </c>
      <c r="F85" s="17">
        <f t="shared" ref="F85:N85" si="63">F12+F18+F28+F38+F47+F54+F64</f>
        <v>235829125.58999997</v>
      </c>
      <c r="G85" s="17">
        <f t="shared" si="63"/>
        <v>0</v>
      </c>
      <c r="H85" s="17">
        <f t="shared" si="63"/>
        <v>0</v>
      </c>
      <c r="I85" s="17">
        <f t="shared" si="63"/>
        <v>0</v>
      </c>
      <c r="J85" s="17">
        <f t="shared" si="63"/>
        <v>0</v>
      </c>
      <c r="K85" s="17">
        <f t="shared" si="63"/>
        <v>0</v>
      </c>
      <c r="L85" s="17">
        <f t="shared" si="63"/>
        <v>0</v>
      </c>
      <c r="M85" s="17">
        <f t="shared" si="63"/>
        <v>0</v>
      </c>
      <c r="N85" s="17">
        <f t="shared" si="63"/>
        <v>0</v>
      </c>
      <c r="O85" s="17">
        <f t="shared" ref="O85" si="64">O12+O18+O28+O38+O47+O54+O64</f>
        <v>0</v>
      </c>
      <c r="P85" s="17">
        <f>P12+P18+P28+P38+P47+P54+P64</f>
        <v>549793179.00999999</v>
      </c>
      <c r="Q85" s="39"/>
      <c r="R85" s="35"/>
    </row>
    <row r="86" spans="1:18" x14ac:dyDescent="0.2">
      <c r="A86" s="41" t="s">
        <v>100</v>
      </c>
      <c r="B86" s="15"/>
      <c r="C86" s="15"/>
      <c r="D86" s="24"/>
      <c r="E86" s="24"/>
      <c r="F86" s="24"/>
      <c r="G86" s="24"/>
      <c r="H86" s="24"/>
      <c r="I86" s="24"/>
      <c r="J86" s="24"/>
      <c r="K86" s="6"/>
      <c r="L86" s="6"/>
      <c r="M86" s="6"/>
      <c r="N86" s="11"/>
      <c r="O86" s="11"/>
      <c r="P86" s="11"/>
    </row>
    <row r="87" spans="1:18" ht="12" customHeight="1" x14ac:dyDescent="0.2">
      <c r="A87" s="67" t="s">
        <v>97</v>
      </c>
      <c r="B87" s="67"/>
      <c r="C87" s="67"/>
      <c r="D87" s="67"/>
      <c r="E87" s="67"/>
      <c r="F87" s="67"/>
      <c r="G87" s="67"/>
      <c r="H87" s="67"/>
      <c r="I87" s="67"/>
      <c r="J87" s="67"/>
      <c r="K87" s="11"/>
      <c r="L87" s="11"/>
      <c r="M87" s="11"/>
      <c r="N87" s="11"/>
      <c r="O87" s="11"/>
      <c r="P87" s="11"/>
    </row>
    <row r="88" spans="1:18" ht="14.25" customHeight="1" x14ac:dyDescent="0.2">
      <c r="A88" s="71" t="s">
        <v>98</v>
      </c>
      <c r="B88" s="71"/>
      <c r="C88" s="71"/>
      <c r="D88" s="71"/>
      <c r="E88" s="71"/>
      <c r="F88" s="71"/>
      <c r="G88" s="71"/>
      <c r="H88" s="71"/>
      <c r="I88" s="71"/>
      <c r="J88" s="71"/>
      <c r="K88" s="11"/>
      <c r="L88" s="11"/>
      <c r="M88" s="11"/>
      <c r="N88" s="11"/>
      <c r="O88" s="11"/>
      <c r="P88" s="11"/>
    </row>
    <row r="89" spans="1:18" ht="27" customHeight="1" x14ac:dyDescent="0.2">
      <c r="A89" s="67" t="s">
        <v>99</v>
      </c>
      <c r="B89" s="67"/>
      <c r="C89" s="67"/>
      <c r="D89" s="67"/>
      <c r="E89" s="67"/>
      <c r="F89" s="67"/>
      <c r="G89" s="67"/>
      <c r="H89" s="67"/>
      <c r="I89" s="67"/>
      <c r="J89" s="67"/>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107</v>
      </c>
      <c r="N91" s="65" t="s">
        <v>109</v>
      </c>
      <c r="O91" s="65"/>
      <c r="P91" s="65"/>
    </row>
    <row r="92" spans="1:18" s="48" customFormat="1" ht="15" x14ac:dyDescent="0.2">
      <c r="A92" s="46" t="s">
        <v>108</v>
      </c>
      <c r="B92" s="47"/>
      <c r="C92" s="47"/>
      <c r="D92" s="47"/>
      <c r="E92" s="47"/>
      <c r="F92" s="47"/>
      <c r="G92" s="47"/>
      <c r="H92" s="47"/>
      <c r="I92" s="47"/>
      <c r="J92" s="47"/>
      <c r="K92" s="47"/>
      <c r="L92" s="47"/>
      <c r="M92" s="47"/>
      <c r="N92" s="66" t="s">
        <v>95</v>
      </c>
      <c r="O92" s="66"/>
      <c r="P92" s="66"/>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7:K125"/>
  <sheetViews>
    <sheetView topLeftCell="A119" zoomScaleNormal="100" workbookViewId="0">
      <selection activeCell="F119" sqref="F1:F1048576"/>
    </sheetView>
  </sheetViews>
  <sheetFormatPr baseColWidth="10" defaultColWidth="8.83203125" defaultRowHeight="12.75" x14ac:dyDescent="0.2"/>
  <cols>
    <col min="1" max="1" width="11.1640625" style="37" customWidth="1"/>
    <col min="2" max="2" width="7.6640625" style="37" customWidth="1"/>
    <col min="3" max="3" width="25.6640625" style="38" customWidth="1"/>
    <col min="4" max="4" width="59.1640625" style="32" customWidth="1"/>
    <col min="5" max="5" width="17.6640625" style="43" customWidth="1"/>
    <col min="6" max="6" width="39.33203125" style="32" customWidth="1"/>
    <col min="7" max="16384" width="8.83203125" style="32"/>
  </cols>
  <sheetData>
    <row r="7" spans="1:11" ht="15.6" customHeight="1" x14ac:dyDescent="0.2">
      <c r="A7" s="73"/>
      <c r="B7" s="74"/>
      <c r="C7" s="74"/>
      <c r="D7" s="74"/>
      <c r="E7" s="74"/>
      <c r="F7" s="33"/>
      <c r="G7" s="33"/>
      <c r="H7" s="33"/>
      <c r="I7" s="33"/>
      <c r="J7" s="33"/>
      <c r="K7" s="33"/>
    </row>
    <row r="8" spans="1:11" ht="15.6" customHeight="1" x14ac:dyDescent="0.2">
      <c r="A8" s="73" t="s">
        <v>110</v>
      </c>
      <c r="B8" s="74"/>
      <c r="C8" s="74"/>
      <c r="D8" s="74"/>
      <c r="E8" s="74"/>
      <c r="F8" s="34"/>
      <c r="G8" s="34"/>
      <c r="H8" s="34"/>
      <c r="I8" s="34"/>
      <c r="J8" s="34"/>
      <c r="K8" s="34"/>
    </row>
    <row r="9" spans="1:11" ht="21" x14ac:dyDescent="0.2">
      <c r="A9" s="73" t="s">
        <v>297</v>
      </c>
      <c r="B9" s="74"/>
      <c r="C9" s="74"/>
      <c r="D9" s="74"/>
      <c r="E9" s="74"/>
    </row>
    <row r="10" spans="1:11" ht="15.6" customHeight="1" x14ac:dyDescent="0.2">
      <c r="A10" s="73" t="s">
        <v>101</v>
      </c>
      <c r="B10" s="74"/>
      <c r="C10" s="74"/>
      <c r="D10" s="74"/>
      <c r="E10" s="74"/>
    </row>
    <row r="11" spans="1:11" ht="34.15" customHeight="1" x14ac:dyDescent="0.25">
      <c r="A11" s="49" t="s">
        <v>102</v>
      </c>
      <c r="B11" s="49" t="s">
        <v>103</v>
      </c>
      <c r="C11" s="49" t="s">
        <v>104</v>
      </c>
      <c r="D11" s="49" t="s">
        <v>105</v>
      </c>
      <c r="E11" s="50" t="s">
        <v>106</v>
      </c>
    </row>
    <row r="12" spans="1:11" ht="65.45" customHeight="1" x14ac:dyDescent="0.2">
      <c r="A12" s="51">
        <v>46084</v>
      </c>
      <c r="B12" s="45">
        <v>634</v>
      </c>
      <c r="C12" s="53" t="s">
        <v>144</v>
      </c>
      <c r="D12" s="44" t="s">
        <v>145</v>
      </c>
      <c r="E12" s="52">
        <v>100000</v>
      </c>
    </row>
    <row r="13" spans="1:11" ht="79.900000000000006" customHeight="1" x14ac:dyDescent="0.2">
      <c r="A13" s="51">
        <v>46084</v>
      </c>
      <c r="B13" s="45">
        <v>636</v>
      </c>
      <c r="C13" s="53" t="s">
        <v>134</v>
      </c>
      <c r="D13" s="44" t="s">
        <v>146</v>
      </c>
      <c r="E13" s="52">
        <v>13272260.5</v>
      </c>
    </row>
    <row r="14" spans="1:11" ht="65.45" customHeight="1" x14ac:dyDescent="0.2">
      <c r="A14" s="51">
        <v>46084</v>
      </c>
      <c r="B14" s="45">
        <v>639</v>
      </c>
      <c r="C14" s="53" t="s">
        <v>147</v>
      </c>
      <c r="D14" s="44" t="s">
        <v>148</v>
      </c>
      <c r="E14" s="52">
        <v>150000</v>
      </c>
    </row>
    <row r="15" spans="1:11" ht="65.45" customHeight="1" x14ac:dyDescent="0.2">
      <c r="A15" s="51">
        <v>46084</v>
      </c>
      <c r="B15" s="45">
        <v>646</v>
      </c>
      <c r="C15" s="53" t="s">
        <v>136</v>
      </c>
      <c r="D15" s="44" t="s">
        <v>149</v>
      </c>
      <c r="E15" s="52">
        <v>1149229.33</v>
      </c>
    </row>
    <row r="16" spans="1:11" ht="65.45" customHeight="1" x14ac:dyDescent="0.2">
      <c r="A16" s="51">
        <v>46085</v>
      </c>
      <c r="B16" s="45">
        <v>658</v>
      </c>
      <c r="C16" s="53" t="s">
        <v>119</v>
      </c>
      <c r="D16" s="44" t="s">
        <v>150</v>
      </c>
      <c r="E16" s="52">
        <v>4458333.33</v>
      </c>
    </row>
    <row r="17" spans="1:5" ht="37.9" customHeight="1" x14ac:dyDescent="0.2">
      <c r="A17" s="51">
        <v>46085</v>
      </c>
      <c r="B17" s="45">
        <v>663</v>
      </c>
      <c r="C17" s="53" t="s">
        <v>112</v>
      </c>
      <c r="D17" s="44" t="s">
        <v>151</v>
      </c>
      <c r="E17" s="52">
        <v>16124.09</v>
      </c>
    </row>
    <row r="18" spans="1:5" ht="65.45" customHeight="1" x14ac:dyDescent="0.2">
      <c r="A18" s="51">
        <v>46085</v>
      </c>
      <c r="B18" s="45">
        <v>666</v>
      </c>
      <c r="C18" s="53" t="s">
        <v>152</v>
      </c>
      <c r="D18" s="44" t="s">
        <v>153</v>
      </c>
      <c r="E18" s="52">
        <v>11175769.289999999</v>
      </c>
    </row>
    <row r="19" spans="1:5" ht="65.45" customHeight="1" x14ac:dyDescent="0.2">
      <c r="A19" s="51">
        <v>46085</v>
      </c>
      <c r="B19" s="45">
        <v>667</v>
      </c>
      <c r="C19" s="53" t="s">
        <v>115</v>
      </c>
      <c r="D19" s="44" t="s">
        <v>154</v>
      </c>
      <c r="E19" s="52">
        <v>2019573.7199999997</v>
      </c>
    </row>
    <row r="20" spans="1:5" ht="65.45" customHeight="1" x14ac:dyDescent="0.2">
      <c r="A20" s="51">
        <v>46086</v>
      </c>
      <c r="B20" s="45">
        <v>677</v>
      </c>
      <c r="C20" s="53" t="s">
        <v>126</v>
      </c>
      <c r="D20" s="44" t="s">
        <v>155</v>
      </c>
      <c r="E20" s="52">
        <v>63013.88</v>
      </c>
    </row>
    <row r="21" spans="1:5" ht="65.45" customHeight="1" x14ac:dyDescent="0.2">
      <c r="A21" s="51">
        <v>46086</v>
      </c>
      <c r="B21" s="45">
        <v>679</v>
      </c>
      <c r="C21" s="53" t="s">
        <v>113</v>
      </c>
      <c r="D21" s="44" t="s">
        <v>156</v>
      </c>
      <c r="E21" s="52">
        <v>81666</v>
      </c>
    </row>
    <row r="22" spans="1:5" ht="81" customHeight="1" x14ac:dyDescent="0.2">
      <c r="A22" s="51">
        <v>46086</v>
      </c>
      <c r="B22" s="45">
        <v>683</v>
      </c>
      <c r="C22" s="53" t="s">
        <v>118</v>
      </c>
      <c r="D22" s="44" t="s">
        <v>157</v>
      </c>
      <c r="E22" s="52">
        <v>2755084</v>
      </c>
    </row>
    <row r="23" spans="1:5" ht="47.45" customHeight="1" x14ac:dyDescent="0.2">
      <c r="A23" s="51">
        <v>46086</v>
      </c>
      <c r="B23" s="45">
        <v>685</v>
      </c>
      <c r="C23" s="53" t="s">
        <v>158</v>
      </c>
      <c r="D23" s="44" t="s">
        <v>159</v>
      </c>
      <c r="E23" s="52">
        <v>75000</v>
      </c>
    </row>
    <row r="24" spans="1:5" ht="65.45" customHeight="1" x14ac:dyDescent="0.2">
      <c r="A24" s="51">
        <v>46086</v>
      </c>
      <c r="B24" s="45">
        <v>689</v>
      </c>
      <c r="C24" s="53" t="s">
        <v>160</v>
      </c>
      <c r="D24" s="44" t="s">
        <v>161</v>
      </c>
      <c r="E24" s="52">
        <v>269115</v>
      </c>
    </row>
    <row r="25" spans="1:5" ht="83.45" customHeight="1" x14ac:dyDescent="0.2">
      <c r="A25" s="51">
        <v>46086</v>
      </c>
      <c r="B25" s="45">
        <v>698</v>
      </c>
      <c r="C25" s="53" t="s">
        <v>120</v>
      </c>
      <c r="D25" s="44" t="s">
        <v>162</v>
      </c>
      <c r="E25" s="52">
        <v>1438300</v>
      </c>
    </row>
    <row r="26" spans="1:5" ht="65.45" customHeight="1" x14ac:dyDescent="0.2">
      <c r="A26" s="51">
        <v>46086</v>
      </c>
      <c r="B26" s="45">
        <v>704</v>
      </c>
      <c r="C26" s="53" t="s">
        <v>0</v>
      </c>
      <c r="D26" s="44" t="s">
        <v>163</v>
      </c>
      <c r="E26" s="52">
        <v>736000</v>
      </c>
    </row>
    <row r="27" spans="1:5" ht="65.45" customHeight="1" x14ac:dyDescent="0.2">
      <c r="A27" s="51">
        <v>46086</v>
      </c>
      <c r="B27" s="45">
        <v>706</v>
      </c>
      <c r="C27" s="53" t="s">
        <v>0</v>
      </c>
      <c r="D27" s="44" t="s">
        <v>164</v>
      </c>
      <c r="E27" s="52">
        <v>701078.22</v>
      </c>
    </row>
    <row r="28" spans="1:5" ht="65.45" customHeight="1" x14ac:dyDescent="0.2">
      <c r="A28" s="51">
        <v>46086</v>
      </c>
      <c r="B28" s="45">
        <v>708</v>
      </c>
      <c r="C28" s="53" t="s">
        <v>133</v>
      </c>
      <c r="D28" s="44" t="s">
        <v>165</v>
      </c>
      <c r="E28" s="52">
        <v>107380</v>
      </c>
    </row>
    <row r="29" spans="1:5" ht="65.45" customHeight="1" x14ac:dyDescent="0.2">
      <c r="A29" s="51">
        <v>46086</v>
      </c>
      <c r="B29" s="45">
        <v>711</v>
      </c>
      <c r="C29" s="53" t="s">
        <v>166</v>
      </c>
      <c r="D29" s="44" t="s">
        <v>167</v>
      </c>
      <c r="E29" s="52">
        <v>2325308</v>
      </c>
    </row>
    <row r="30" spans="1:5" ht="65.45" customHeight="1" x14ac:dyDescent="0.2">
      <c r="A30" s="51">
        <v>46086</v>
      </c>
      <c r="B30" s="45">
        <v>712</v>
      </c>
      <c r="C30" s="53" t="s">
        <v>129</v>
      </c>
      <c r="D30" s="44" t="s">
        <v>168</v>
      </c>
      <c r="E30" s="52">
        <v>14214.33</v>
      </c>
    </row>
    <row r="31" spans="1:5" ht="45" customHeight="1" x14ac:dyDescent="0.2">
      <c r="A31" s="51">
        <v>46086</v>
      </c>
      <c r="B31" s="45">
        <v>714</v>
      </c>
      <c r="C31" s="53" t="s">
        <v>169</v>
      </c>
      <c r="D31" s="44" t="s">
        <v>170</v>
      </c>
      <c r="E31" s="52">
        <v>10262.790000000001</v>
      </c>
    </row>
    <row r="32" spans="1:5" ht="45" customHeight="1" x14ac:dyDescent="0.2">
      <c r="A32" s="51">
        <v>46086</v>
      </c>
      <c r="B32" s="45">
        <v>716</v>
      </c>
      <c r="C32" s="53" t="s">
        <v>132</v>
      </c>
      <c r="D32" s="44" t="s">
        <v>171</v>
      </c>
      <c r="E32" s="52">
        <v>20377.07</v>
      </c>
    </row>
    <row r="33" spans="1:5" ht="65.45" customHeight="1" x14ac:dyDescent="0.2">
      <c r="A33" s="51">
        <v>46087</v>
      </c>
      <c r="B33" s="45">
        <v>733</v>
      </c>
      <c r="C33" s="53" t="s">
        <v>0</v>
      </c>
      <c r="D33" s="44" t="s">
        <v>172</v>
      </c>
      <c r="E33" s="52">
        <v>22258525.260000002</v>
      </c>
    </row>
    <row r="34" spans="1:5" ht="65.45" customHeight="1" x14ac:dyDescent="0.2">
      <c r="A34" s="51">
        <v>46087</v>
      </c>
      <c r="B34" s="45">
        <v>734</v>
      </c>
      <c r="C34" s="53" t="s">
        <v>0</v>
      </c>
      <c r="D34" s="44" t="s">
        <v>173</v>
      </c>
      <c r="E34" s="52">
        <v>1750002</v>
      </c>
    </row>
    <row r="35" spans="1:5" ht="65.45" customHeight="1" x14ac:dyDescent="0.2">
      <c r="A35" s="51">
        <v>46087</v>
      </c>
      <c r="B35" s="45">
        <v>738</v>
      </c>
      <c r="C35" s="53" t="s">
        <v>0</v>
      </c>
      <c r="D35" s="44" t="s">
        <v>174</v>
      </c>
      <c r="E35" s="52">
        <v>4577304</v>
      </c>
    </row>
    <row r="36" spans="1:5" ht="65.45" customHeight="1" x14ac:dyDescent="0.2">
      <c r="A36" s="51">
        <v>46087</v>
      </c>
      <c r="B36" s="45">
        <v>739</v>
      </c>
      <c r="C36" s="53" t="s">
        <v>135</v>
      </c>
      <c r="D36" s="44" t="s">
        <v>175</v>
      </c>
      <c r="E36" s="52">
        <v>1500</v>
      </c>
    </row>
    <row r="37" spans="1:5" ht="65.45" customHeight="1" x14ac:dyDescent="0.2">
      <c r="A37" s="51">
        <v>46087</v>
      </c>
      <c r="B37" s="45">
        <v>741</v>
      </c>
      <c r="C37" s="53" t="s">
        <v>176</v>
      </c>
      <c r="D37" s="44" t="s">
        <v>177</v>
      </c>
      <c r="E37" s="52">
        <v>17355.990000000002</v>
      </c>
    </row>
    <row r="38" spans="1:5" ht="82.15" customHeight="1" x14ac:dyDescent="0.2">
      <c r="A38" s="51">
        <v>46087</v>
      </c>
      <c r="B38" s="45">
        <v>743</v>
      </c>
      <c r="C38" s="53" t="s">
        <v>0</v>
      </c>
      <c r="D38" s="44" t="s">
        <v>178</v>
      </c>
      <c r="E38" s="52">
        <v>6000000</v>
      </c>
    </row>
    <row r="39" spans="1:5" ht="65.45" customHeight="1" x14ac:dyDescent="0.2">
      <c r="A39" s="51">
        <v>46090</v>
      </c>
      <c r="B39" s="45">
        <v>746</v>
      </c>
      <c r="C39" s="53" t="s">
        <v>127</v>
      </c>
      <c r="D39" s="44" t="s">
        <v>179</v>
      </c>
      <c r="E39" s="52">
        <v>394509.38</v>
      </c>
    </row>
    <row r="40" spans="1:5" ht="65.45" customHeight="1" x14ac:dyDescent="0.2">
      <c r="A40" s="51">
        <v>46090</v>
      </c>
      <c r="B40" s="45">
        <v>747</v>
      </c>
      <c r="C40" s="53" t="s">
        <v>180</v>
      </c>
      <c r="D40" s="44" t="s">
        <v>181</v>
      </c>
      <c r="E40" s="52">
        <v>68520</v>
      </c>
    </row>
    <row r="41" spans="1:5" ht="65.45" customHeight="1" x14ac:dyDescent="0.2">
      <c r="A41" s="51">
        <v>46090</v>
      </c>
      <c r="B41" s="45">
        <v>750</v>
      </c>
      <c r="C41" s="53" t="s">
        <v>0</v>
      </c>
      <c r="D41" s="44" t="s">
        <v>182</v>
      </c>
      <c r="E41" s="52">
        <v>23245279.739999998</v>
      </c>
    </row>
    <row r="42" spans="1:5" ht="65.45" customHeight="1" x14ac:dyDescent="0.2">
      <c r="A42" s="51">
        <v>46090</v>
      </c>
      <c r="B42" s="45">
        <v>757</v>
      </c>
      <c r="C42" s="53" t="s">
        <v>183</v>
      </c>
      <c r="D42" s="44" t="s">
        <v>184</v>
      </c>
      <c r="E42" s="52">
        <v>166940.5</v>
      </c>
    </row>
    <row r="43" spans="1:5" ht="65.45" customHeight="1" x14ac:dyDescent="0.2">
      <c r="A43" s="51">
        <v>46092</v>
      </c>
      <c r="B43" s="45">
        <v>782</v>
      </c>
      <c r="C43" s="53" t="s">
        <v>123</v>
      </c>
      <c r="D43" s="44" t="s">
        <v>185</v>
      </c>
      <c r="E43" s="52">
        <v>32570</v>
      </c>
    </row>
    <row r="44" spans="1:5" ht="79.150000000000006" customHeight="1" x14ac:dyDescent="0.2">
      <c r="A44" s="51">
        <v>46093</v>
      </c>
      <c r="B44" s="45">
        <v>796</v>
      </c>
      <c r="C44" s="53" t="s">
        <v>136</v>
      </c>
      <c r="D44" s="44" t="s">
        <v>186</v>
      </c>
      <c r="E44" s="52">
        <v>254691.20000000001</v>
      </c>
    </row>
    <row r="45" spans="1:5" ht="65.45" customHeight="1" x14ac:dyDescent="0.2">
      <c r="A45" s="51">
        <v>46093</v>
      </c>
      <c r="B45" s="45">
        <v>798</v>
      </c>
      <c r="C45" s="53" t="s">
        <v>138</v>
      </c>
      <c r="D45" s="44" t="s">
        <v>187</v>
      </c>
      <c r="E45" s="52">
        <v>1928</v>
      </c>
    </row>
    <row r="46" spans="1:5" ht="86.45" customHeight="1" x14ac:dyDescent="0.2">
      <c r="A46" s="51">
        <v>46093</v>
      </c>
      <c r="B46" s="45">
        <v>801</v>
      </c>
      <c r="C46" s="53" t="s">
        <v>166</v>
      </c>
      <c r="D46" s="44" t="s">
        <v>188</v>
      </c>
      <c r="E46" s="52">
        <v>727352</v>
      </c>
    </row>
    <row r="47" spans="1:5" ht="48" customHeight="1" x14ac:dyDescent="0.2">
      <c r="A47" s="51">
        <v>46093</v>
      </c>
      <c r="B47" s="45">
        <v>807</v>
      </c>
      <c r="C47" s="53" t="s">
        <v>130</v>
      </c>
      <c r="D47" s="44" t="s">
        <v>189</v>
      </c>
      <c r="E47" s="52">
        <v>2895124.72</v>
      </c>
    </row>
    <row r="48" spans="1:5" ht="44.45" customHeight="1" x14ac:dyDescent="0.2">
      <c r="A48" s="51">
        <v>46093</v>
      </c>
      <c r="B48" s="45">
        <v>808</v>
      </c>
      <c r="C48" s="53" t="s">
        <v>190</v>
      </c>
      <c r="D48" s="44" t="s">
        <v>191</v>
      </c>
      <c r="E48" s="52">
        <v>150000</v>
      </c>
    </row>
    <row r="49" spans="1:5" ht="29.45" customHeight="1" x14ac:dyDescent="0.2">
      <c r="A49" s="51">
        <v>46093</v>
      </c>
      <c r="B49" s="45">
        <v>818</v>
      </c>
      <c r="C49" s="53" t="s">
        <v>142</v>
      </c>
      <c r="D49" s="44" t="s">
        <v>192</v>
      </c>
      <c r="E49" s="52">
        <v>25070105.699999999</v>
      </c>
    </row>
    <row r="50" spans="1:5" ht="29.45" customHeight="1" x14ac:dyDescent="0.2">
      <c r="A50" s="51">
        <v>46093</v>
      </c>
      <c r="B50" s="45">
        <v>820</v>
      </c>
      <c r="C50" s="53" t="s">
        <v>142</v>
      </c>
      <c r="D50" s="44" t="s">
        <v>193</v>
      </c>
      <c r="E50" s="52">
        <v>11990684.23</v>
      </c>
    </row>
    <row r="51" spans="1:5" ht="29.45" customHeight="1" x14ac:dyDescent="0.2">
      <c r="A51" s="51">
        <v>46093</v>
      </c>
      <c r="B51" s="45">
        <v>822</v>
      </c>
      <c r="C51" s="53" t="s">
        <v>0</v>
      </c>
      <c r="D51" s="44" t="s">
        <v>194</v>
      </c>
      <c r="E51" s="52">
        <v>2821000</v>
      </c>
    </row>
    <row r="52" spans="1:5" ht="37.9" customHeight="1" x14ac:dyDescent="0.2">
      <c r="A52" s="51">
        <v>46093</v>
      </c>
      <c r="B52" s="45">
        <v>824</v>
      </c>
      <c r="C52" s="53" t="s">
        <v>142</v>
      </c>
      <c r="D52" s="44" t="s">
        <v>195</v>
      </c>
      <c r="E52" s="52">
        <v>5062671.7699999996</v>
      </c>
    </row>
    <row r="53" spans="1:5" ht="27.6" customHeight="1" x14ac:dyDescent="0.2">
      <c r="A53" s="51">
        <v>46093</v>
      </c>
      <c r="B53" s="45">
        <v>826</v>
      </c>
      <c r="C53" s="53" t="s">
        <v>142</v>
      </c>
      <c r="D53" s="44" t="s">
        <v>196</v>
      </c>
      <c r="E53" s="52">
        <v>900991.35</v>
      </c>
    </row>
    <row r="54" spans="1:5" ht="27.6" customHeight="1" x14ac:dyDescent="0.2">
      <c r="A54" s="51">
        <v>46093</v>
      </c>
      <c r="B54" s="45">
        <v>828</v>
      </c>
      <c r="C54" s="53" t="s">
        <v>142</v>
      </c>
      <c r="D54" s="44" t="s">
        <v>197</v>
      </c>
      <c r="E54" s="52">
        <v>1034194.9500000002</v>
      </c>
    </row>
    <row r="55" spans="1:5" ht="27.6" customHeight="1" x14ac:dyDescent="0.2">
      <c r="A55" s="51">
        <v>46093</v>
      </c>
      <c r="B55" s="45">
        <v>830</v>
      </c>
      <c r="C55" s="53" t="s">
        <v>142</v>
      </c>
      <c r="D55" s="44" t="s">
        <v>198</v>
      </c>
      <c r="E55" s="52">
        <v>246720.6</v>
      </c>
    </row>
    <row r="56" spans="1:5" ht="27.6" customHeight="1" x14ac:dyDescent="0.2">
      <c r="A56" s="51">
        <v>46093</v>
      </c>
      <c r="B56" s="45">
        <v>832</v>
      </c>
      <c r="C56" s="53" t="s">
        <v>142</v>
      </c>
      <c r="D56" s="44" t="s">
        <v>199</v>
      </c>
      <c r="E56" s="52">
        <v>130277.7</v>
      </c>
    </row>
    <row r="57" spans="1:5" ht="27.6" customHeight="1" x14ac:dyDescent="0.2">
      <c r="A57" s="51">
        <v>46093</v>
      </c>
      <c r="B57" s="45">
        <v>834</v>
      </c>
      <c r="C57" s="53" t="s">
        <v>142</v>
      </c>
      <c r="D57" s="44" t="s">
        <v>200</v>
      </c>
      <c r="E57" s="52">
        <v>80703</v>
      </c>
    </row>
    <row r="58" spans="1:5" ht="27.6" customHeight="1" x14ac:dyDescent="0.2">
      <c r="A58" s="51">
        <v>46093</v>
      </c>
      <c r="B58" s="45">
        <v>836</v>
      </c>
      <c r="C58" s="53" t="s">
        <v>0</v>
      </c>
      <c r="D58" s="44" t="s">
        <v>201</v>
      </c>
      <c r="E58" s="52">
        <v>22500</v>
      </c>
    </row>
    <row r="59" spans="1:5" ht="51.6" customHeight="1" x14ac:dyDescent="0.2">
      <c r="A59" s="51">
        <v>46093</v>
      </c>
      <c r="B59" s="45">
        <v>840</v>
      </c>
      <c r="C59" s="53" t="s">
        <v>202</v>
      </c>
      <c r="D59" s="44" t="s">
        <v>203</v>
      </c>
      <c r="E59" s="52">
        <v>22000</v>
      </c>
    </row>
    <row r="60" spans="1:5" ht="50.45" customHeight="1" x14ac:dyDescent="0.2">
      <c r="A60" s="51">
        <v>46093</v>
      </c>
      <c r="B60" s="45">
        <v>841</v>
      </c>
      <c r="C60" s="53" t="s">
        <v>204</v>
      </c>
      <c r="D60" s="44" t="s">
        <v>205</v>
      </c>
      <c r="E60" s="52">
        <v>152600</v>
      </c>
    </row>
    <row r="61" spans="1:5" ht="49.15" customHeight="1" x14ac:dyDescent="0.2">
      <c r="A61" s="51">
        <v>46093</v>
      </c>
      <c r="B61" s="45">
        <v>842</v>
      </c>
      <c r="C61" s="53" t="s">
        <v>206</v>
      </c>
      <c r="D61" s="44" t="s">
        <v>207</v>
      </c>
      <c r="E61" s="52">
        <v>22028</v>
      </c>
    </row>
    <row r="62" spans="1:5" ht="34.15" customHeight="1" x14ac:dyDescent="0.2">
      <c r="A62" s="51">
        <v>46094</v>
      </c>
      <c r="B62" s="45">
        <v>847</v>
      </c>
      <c r="C62" s="53" t="s">
        <v>142</v>
      </c>
      <c r="D62" s="44" t="s">
        <v>208</v>
      </c>
      <c r="E62" s="52">
        <v>23783787.050000001</v>
      </c>
    </row>
    <row r="63" spans="1:5" ht="47.45" customHeight="1" x14ac:dyDescent="0.2">
      <c r="A63" s="51">
        <v>46094</v>
      </c>
      <c r="B63" s="45">
        <v>852</v>
      </c>
      <c r="C63" s="53" t="s">
        <v>114</v>
      </c>
      <c r="D63" s="44" t="s">
        <v>209</v>
      </c>
      <c r="E63" s="52">
        <v>1310278.2</v>
      </c>
    </row>
    <row r="64" spans="1:5" ht="60" customHeight="1" x14ac:dyDescent="0.2">
      <c r="A64" s="51">
        <v>46094</v>
      </c>
      <c r="B64" s="45">
        <v>873</v>
      </c>
      <c r="C64" s="53" t="s">
        <v>122</v>
      </c>
      <c r="D64" s="44" t="s">
        <v>210</v>
      </c>
      <c r="E64" s="52">
        <v>31542</v>
      </c>
    </row>
    <row r="65" spans="1:8" ht="70.150000000000006" customHeight="1" x14ac:dyDescent="0.2">
      <c r="A65" s="51">
        <v>46094</v>
      </c>
      <c r="B65" s="45">
        <v>877</v>
      </c>
      <c r="C65" s="53" t="s">
        <v>131</v>
      </c>
      <c r="D65" s="44" t="s">
        <v>211</v>
      </c>
      <c r="E65" s="52">
        <v>205140.61</v>
      </c>
    </row>
    <row r="66" spans="1:8" ht="58.9" customHeight="1" x14ac:dyDescent="0.2">
      <c r="A66" s="51">
        <v>46094</v>
      </c>
      <c r="B66" s="45">
        <v>881</v>
      </c>
      <c r="C66" s="53" t="s">
        <v>122</v>
      </c>
      <c r="D66" s="44" t="s">
        <v>212</v>
      </c>
      <c r="E66" s="52">
        <v>33070</v>
      </c>
    </row>
    <row r="67" spans="1:8" ht="67.150000000000006" customHeight="1" x14ac:dyDescent="0.2">
      <c r="A67" s="51">
        <v>46094</v>
      </c>
      <c r="B67" s="45">
        <v>883</v>
      </c>
      <c r="C67" s="53" t="s">
        <v>213</v>
      </c>
      <c r="D67" s="44" t="s">
        <v>214</v>
      </c>
      <c r="E67" s="52">
        <v>178384</v>
      </c>
    </row>
    <row r="68" spans="1:8" ht="65.45" customHeight="1" x14ac:dyDescent="0.2">
      <c r="A68" s="51">
        <v>46094</v>
      </c>
      <c r="B68" s="45">
        <v>885</v>
      </c>
      <c r="C68" s="53" t="s">
        <v>215</v>
      </c>
      <c r="D68" s="44" t="s">
        <v>216</v>
      </c>
      <c r="E68" s="52">
        <v>116675</v>
      </c>
    </row>
    <row r="69" spans="1:8" ht="51" x14ac:dyDescent="0.2">
      <c r="A69" s="51">
        <v>46094</v>
      </c>
      <c r="B69" s="45">
        <v>888</v>
      </c>
      <c r="C69" s="53" t="s">
        <v>129</v>
      </c>
      <c r="D69" s="44" t="s">
        <v>217</v>
      </c>
      <c r="E69" s="52">
        <v>1950</v>
      </c>
    </row>
    <row r="70" spans="1:8" ht="82.15" customHeight="1" x14ac:dyDescent="0.2">
      <c r="A70" s="51">
        <v>46094</v>
      </c>
      <c r="B70" s="45">
        <v>901</v>
      </c>
      <c r="C70" s="53" t="s">
        <v>218</v>
      </c>
      <c r="D70" s="44" t="s">
        <v>219</v>
      </c>
      <c r="E70" s="52">
        <v>205320</v>
      </c>
    </row>
    <row r="71" spans="1:8" ht="56.45" customHeight="1" x14ac:dyDescent="0.2">
      <c r="A71" s="51">
        <v>46094</v>
      </c>
      <c r="B71" s="45">
        <v>902</v>
      </c>
      <c r="C71" s="53" t="s">
        <v>220</v>
      </c>
      <c r="D71" s="44" t="s">
        <v>221</v>
      </c>
      <c r="E71" s="52">
        <v>109122.28</v>
      </c>
    </row>
    <row r="72" spans="1:8" ht="57" customHeight="1" x14ac:dyDescent="0.2">
      <c r="A72" s="51">
        <v>46094</v>
      </c>
      <c r="B72" s="45">
        <v>904</v>
      </c>
      <c r="C72" s="53" t="s">
        <v>129</v>
      </c>
      <c r="D72" s="44" t="s">
        <v>222</v>
      </c>
      <c r="E72" s="52">
        <v>19500</v>
      </c>
    </row>
    <row r="73" spans="1:8" ht="75.599999999999994" customHeight="1" x14ac:dyDescent="0.2">
      <c r="A73" s="51">
        <v>46094</v>
      </c>
      <c r="B73" s="45">
        <v>911</v>
      </c>
      <c r="C73" s="53" t="s">
        <v>139</v>
      </c>
      <c r="D73" s="44" t="s">
        <v>223</v>
      </c>
      <c r="E73" s="52">
        <v>254976.8</v>
      </c>
    </row>
    <row r="74" spans="1:8" ht="62.45" customHeight="1" x14ac:dyDescent="0.2">
      <c r="A74" s="51">
        <v>46097</v>
      </c>
      <c r="B74" s="45">
        <v>920</v>
      </c>
      <c r="C74" s="53" t="s">
        <v>139</v>
      </c>
      <c r="D74" s="44" t="s">
        <v>224</v>
      </c>
      <c r="E74" s="52">
        <v>254976.8</v>
      </c>
    </row>
    <row r="75" spans="1:8" ht="43.15" customHeight="1" x14ac:dyDescent="0.2">
      <c r="A75" s="51">
        <v>46097</v>
      </c>
      <c r="B75" s="45">
        <v>923</v>
      </c>
      <c r="C75" s="53" t="s">
        <v>124</v>
      </c>
      <c r="D75" s="44" t="s">
        <v>225</v>
      </c>
      <c r="E75" s="52">
        <v>837669.4</v>
      </c>
    </row>
    <row r="76" spans="1:8" ht="56.45" customHeight="1" x14ac:dyDescent="0.2">
      <c r="A76" s="51">
        <v>46097</v>
      </c>
      <c r="B76" s="45">
        <v>927</v>
      </c>
      <c r="C76" s="53" t="s">
        <v>125</v>
      </c>
      <c r="D76" s="44" t="s">
        <v>226</v>
      </c>
      <c r="E76" s="52">
        <v>121891.18</v>
      </c>
    </row>
    <row r="77" spans="1:8" ht="67.150000000000006" customHeight="1" x14ac:dyDescent="0.2">
      <c r="A77" s="51">
        <v>46097</v>
      </c>
      <c r="B77" s="45">
        <v>931</v>
      </c>
      <c r="C77" s="53" t="s">
        <v>227</v>
      </c>
      <c r="D77" s="44" t="s">
        <v>228</v>
      </c>
      <c r="E77" s="52">
        <v>1678123.78</v>
      </c>
    </row>
    <row r="78" spans="1:8" ht="63" customHeight="1" x14ac:dyDescent="0.2">
      <c r="A78" s="51">
        <v>46099</v>
      </c>
      <c r="B78" s="45">
        <v>940</v>
      </c>
      <c r="C78" s="53" t="s">
        <v>117</v>
      </c>
      <c r="D78" s="44" t="s">
        <v>229</v>
      </c>
      <c r="E78" s="52">
        <v>100000</v>
      </c>
      <c r="F78" s="42"/>
      <c r="H78" s="40"/>
    </row>
    <row r="79" spans="1:8" ht="61.15" customHeight="1" x14ac:dyDescent="0.2">
      <c r="A79" s="51">
        <v>46099</v>
      </c>
      <c r="B79" s="45">
        <v>941</v>
      </c>
      <c r="C79" s="53" t="s">
        <v>116</v>
      </c>
      <c r="D79" s="44" t="s">
        <v>230</v>
      </c>
      <c r="E79" s="52">
        <v>12189168.629999999</v>
      </c>
    </row>
    <row r="80" spans="1:8" ht="51" x14ac:dyDescent="0.2">
      <c r="A80" s="51">
        <v>46099</v>
      </c>
      <c r="B80" s="45">
        <v>942</v>
      </c>
      <c r="C80" s="53" t="s">
        <v>121</v>
      </c>
      <c r="D80" s="44" t="s">
        <v>231</v>
      </c>
      <c r="E80" s="52">
        <v>28808959.25</v>
      </c>
    </row>
    <row r="81" spans="1:5" ht="55.15" customHeight="1" x14ac:dyDescent="0.2">
      <c r="A81" s="51">
        <v>46099</v>
      </c>
      <c r="B81" s="45">
        <v>943</v>
      </c>
      <c r="C81" s="53" t="s">
        <v>206</v>
      </c>
      <c r="D81" s="44" t="s">
        <v>232</v>
      </c>
      <c r="E81" s="52">
        <v>22028</v>
      </c>
    </row>
    <row r="82" spans="1:5" ht="63.75" x14ac:dyDescent="0.2">
      <c r="A82" s="51">
        <v>46099</v>
      </c>
      <c r="B82" s="45">
        <v>946</v>
      </c>
      <c r="C82" s="53" t="s">
        <v>233</v>
      </c>
      <c r="D82" s="44" t="s">
        <v>234</v>
      </c>
      <c r="E82" s="52">
        <v>47317</v>
      </c>
    </row>
    <row r="83" spans="1:5" ht="76.5" x14ac:dyDescent="0.2">
      <c r="A83" s="51">
        <v>46100</v>
      </c>
      <c r="B83" s="45">
        <v>970</v>
      </c>
      <c r="C83" s="53" t="s">
        <v>138</v>
      </c>
      <c r="D83" s="44" t="s">
        <v>235</v>
      </c>
      <c r="E83" s="52">
        <v>1928</v>
      </c>
    </row>
    <row r="84" spans="1:5" ht="51" x14ac:dyDescent="0.2">
      <c r="A84" s="51">
        <v>46100</v>
      </c>
      <c r="B84" s="45">
        <v>973</v>
      </c>
      <c r="C84" s="53" t="s">
        <v>236</v>
      </c>
      <c r="D84" s="44" t="s">
        <v>237</v>
      </c>
      <c r="E84" s="52">
        <v>151376.29999999999</v>
      </c>
    </row>
    <row r="85" spans="1:5" ht="88.9" customHeight="1" x14ac:dyDescent="0.2">
      <c r="A85" s="51">
        <v>46100</v>
      </c>
      <c r="B85" s="45">
        <v>975</v>
      </c>
      <c r="C85" s="53" t="s">
        <v>136</v>
      </c>
      <c r="D85" s="44" t="s">
        <v>238</v>
      </c>
      <c r="E85" s="52">
        <v>372691.20000000001</v>
      </c>
    </row>
    <row r="86" spans="1:5" ht="51" x14ac:dyDescent="0.2">
      <c r="A86" s="51">
        <v>46100</v>
      </c>
      <c r="B86" s="45">
        <v>976</v>
      </c>
      <c r="C86" s="53" t="s">
        <v>176</v>
      </c>
      <c r="D86" s="44" t="s">
        <v>239</v>
      </c>
      <c r="E86" s="52">
        <v>17964.96</v>
      </c>
    </row>
    <row r="87" spans="1:5" ht="66.599999999999994" customHeight="1" x14ac:dyDescent="0.2">
      <c r="A87" s="51">
        <v>46100</v>
      </c>
      <c r="B87" s="45">
        <v>979</v>
      </c>
      <c r="C87" s="53" t="s">
        <v>128</v>
      </c>
      <c r="D87" s="44" t="s">
        <v>240</v>
      </c>
      <c r="E87" s="52">
        <v>74328</v>
      </c>
    </row>
    <row r="88" spans="1:5" ht="71.45" customHeight="1" x14ac:dyDescent="0.2">
      <c r="A88" s="51">
        <v>46100</v>
      </c>
      <c r="B88" s="45">
        <v>981</v>
      </c>
      <c r="C88" s="53" t="s">
        <v>183</v>
      </c>
      <c r="D88" s="44" t="s">
        <v>241</v>
      </c>
      <c r="E88" s="52">
        <v>1442904</v>
      </c>
    </row>
    <row r="89" spans="1:5" ht="51" x14ac:dyDescent="0.2">
      <c r="A89" s="51">
        <v>46100</v>
      </c>
      <c r="B89" s="45">
        <v>983</v>
      </c>
      <c r="C89" s="53" t="s">
        <v>242</v>
      </c>
      <c r="D89" s="44" t="s">
        <v>243</v>
      </c>
      <c r="E89" s="52">
        <v>413356.36</v>
      </c>
    </row>
    <row r="90" spans="1:5" ht="51" x14ac:dyDescent="0.2">
      <c r="A90" s="51">
        <v>46100</v>
      </c>
      <c r="B90" s="45">
        <v>991</v>
      </c>
      <c r="C90" s="53" t="s">
        <v>244</v>
      </c>
      <c r="D90" s="44" t="s">
        <v>245</v>
      </c>
      <c r="E90" s="52">
        <v>147940</v>
      </c>
    </row>
    <row r="91" spans="1:5" ht="63.75" x14ac:dyDescent="0.2">
      <c r="A91" s="51">
        <v>46100</v>
      </c>
      <c r="B91" s="45">
        <v>995</v>
      </c>
      <c r="C91" s="53" t="s">
        <v>136</v>
      </c>
      <c r="D91" s="44" t="s">
        <v>186</v>
      </c>
      <c r="E91" s="52">
        <v>58811.199999999997</v>
      </c>
    </row>
    <row r="92" spans="1:5" ht="63.75" x14ac:dyDescent="0.2">
      <c r="A92" s="51">
        <v>46100</v>
      </c>
      <c r="B92" s="45">
        <v>998</v>
      </c>
      <c r="C92" s="53" t="s">
        <v>246</v>
      </c>
      <c r="D92" s="44" t="s">
        <v>247</v>
      </c>
      <c r="E92" s="52">
        <v>66042.240000000005</v>
      </c>
    </row>
    <row r="93" spans="1:5" ht="63.75" x14ac:dyDescent="0.2">
      <c r="A93" s="51">
        <v>46100</v>
      </c>
      <c r="B93" s="45">
        <v>999</v>
      </c>
      <c r="C93" s="53" t="s">
        <v>143</v>
      </c>
      <c r="D93" s="44" t="s">
        <v>248</v>
      </c>
      <c r="E93" s="52">
        <v>147700.6</v>
      </c>
    </row>
    <row r="94" spans="1:5" ht="51" x14ac:dyDescent="0.2">
      <c r="A94" s="51">
        <v>46101</v>
      </c>
      <c r="B94" s="45">
        <v>1023</v>
      </c>
      <c r="C94" s="53" t="s">
        <v>140</v>
      </c>
      <c r="D94" s="44" t="s">
        <v>141</v>
      </c>
      <c r="E94" s="52">
        <v>488402</v>
      </c>
    </row>
    <row r="95" spans="1:5" ht="76.5" x14ac:dyDescent="0.2">
      <c r="A95" s="51">
        <v>46101</v>
      </c>
      <c r="B95" s="45">
        <v>1025</v>
      </c>
      <c r="C95" s="53" t="s">
        <v>249</v>
      </c>
      <c r="D95" s="44" t="s">
        <v>250</v>
      </c>
      <c r="E95" s="52">
        <v>51867.42</v>
      </c>
    </row>
    <row r="96" spans="1:5" ht="72" customHeight="1" x14ac:dyDescent="0.2">
      <c r="A96" s="51">
        <v>46101</v>
      </c>
      <c r="B96" s="45">
        <v>1026</v>
      </c>
      <c r="C96" s="53" t="s">
        <v>249</v>
      </c>
      <c r="D96" s="44" t="s">
        <v>251</v>
      </c>
      <c r="E96" s="52">
        <v>181590.51</v>
      </c>
    </row>
    <row r="97" spans="1:5" ht="63.75" x14ac:dyDescent="0.2">
      <c r="A97" s="51">
        <v>46101</v>
      </c>
      <c r="B97" s="45">
        <v>1027</v>
      </c>
      <c r="C97" s="53" t="s">
        <v>252</v>
      </c>
      <c r="D97" s="44" t="s">
        <v>253</v>
      </c>
      <c r="E97" s="52">
        <v>45425</v>
      </c>
    </row>
    <row r="98" spans="1:5" ht="30.6" customHeight="1" x14ac:dyDescent="0.2">
      <c r="A98" s="51">
        <v>46104</v>
      </c>
      <c r="B98" s="45">
        <v>1036</v>
      </c>
      <c r="C98" s="53" t="s">
        <v>0</v>
      </c>
      <c r="D98" s="44" t="s">
        <v>254</v>
      </c>
      <c r="E98" s="52">
        <v>-866007.61</v>
      </c>
    </row>
    <row r="99" spans="1:5" ht="63.75" x14ac:dyDescent="0.2">
      <c r="A99" s="51">
        <v>46104</v>
      </c>
      <c r="B99" s="45">
        <v>1041</v>
      </c>
      <c r="C99" s="53" t="s">
        <v>255</v>
      </c>
      <c r="D99" s="44" t="s">
        <v>256</v>
      </c>
      <c r="E99" s="52">
        <v>420666.67</v>
      </c>
    </row>
    <row r="100" spans="1:5" ht="76.5" x14ac:dyDescent="0.2">
      <c r="A100" s="51">
        <v>46104</v>
      </c>
      <c r="B100" s="45">
        <v>1055</v>
      </c>
      <c r="C100" s="53" t="s">
        <v>137</v>
      </c>
      <c r="D100" s="44" t="s">
        <v>257</v>
      </c>
      <c r="E100" s="52">
        <v>13778.32</v>
      </c>
    </row>
    <row r="101" spans="1:5" ht="38.25" x14ac:dyDescent="0.2">
      <c r="A101" s="51">
        <v>46104</v>
      </c>
      <c r="B101" s="45">
        <v>1056</v>
      </c>
      <c r="C101" s="53" t="s">
        <v>202</v>
      </c>
      <c r="D101" s="44" t="s">
        <v>258</v>
      </c>
      <c r="E101" s="52">
        <v>22000</v>
      </c>
    </row>
    <row r="102" spans="1:5" ht="63.75" x14ac:dyDescent="0.2">
      <c r="A102" s="51">
        <v>46104</v>
      </c>
      <c r="B102" s="45">
        <v>1060</v>
      </c>
      <c r="C102" s="53" t="s">
        <v>259</v>
      </c>
      <c r="D102" s="44" t="s">
        <v>260</v>
      </c>
      <c r="E102" s="52">
        <v>151688.16</v>
      </c>
    </row>
    <row r="103" spans="1:5" ht="51" x14ac:dyDescent="0.2">
      <c r="A103" s="51">
        <v>46104</v>
      </c>
      <c r="B103" s="45">
        <v>1061</v>
      </c>
      <c r="C103" s="53" t="s">
        <v>261</v>
      </c>
      <c r="D103" s="44" t="s">
        <v>262</v>
      </c>
      <c r="E103" s="52">
        <v>87320</v>
      </c>
    </row>
    <row r="104" spans="1:5" ht="63.75" x14ac:dyDescent="0.2">
      <c r="A104" s="51">
        <v>46105</v>
      </c>
      <c r="B104" s="45">
        <v>1078</v>
      </c>
      <c r="C104" s="53" t="s">
        <v>136</v>
      </c>
      <c r="D104" s="44" t="s">
        <v>263</v>
      </c>
      <c r="E104" s="52">
        <v>1756837.57</v>
      </c>
    </row>
    <row r="105" spans="1:5" ht="63.75" x14ac:dyDescent="0.2">
      <c r="A105" s="51">
        <v>46105</v>
      </c>
      <c r="B105" s="45">
        <v>1082</v>
      </c>
      <c r="C105" s="53" t="s">
        <v>255</v>
      </c>
      <c r="D105" s="44" t="s">
        <v>264</v>
      </c>
      <c r="E105" s="52">
        <v>484379</v>
      </c>
    </row>
    <row r="106" spans="1:5" ht="63.75" x14ac:dyDescent="0.2">
      <c r="A106" s="51">
        <v>46105</v>
      </c>
      <c r="B106" s="45">
        <v>1083</v>
      </c>
      <c r="C106" s="53" t="s">
        <v>265</v>
      </c>
      <c r="D106" s="44" t="s">
        <v>266</v>
      </c>
      <c r="E106" s="52">
        <v>1000000</v>
      </c>
    </row>
    <row r="107" spans="1:5" ht="51" x14ac:dyDescent="0.2">
      <c r="A107" s="51">
        <v>46105</v>
      </c>
      <c r="B107" s="45">
        <v>1084</v>
      </c>
      <c r="C107" s="53" t="s">
        <v>267</v>
      </c>
      <c r="D107" s="44" t="s">
        <v>268</v>
      </c>
      <c r="E107" s="52">
        <v>1972499.94</v>
      </c>
    </row>
    <row r="108" spans="1:5" ht="76.5" x14ac:dyDescent="0.2">
      <c r="A108" s="51">
        <v>46106</v>
      </c>
      <c r="B108" s="45">
        <v>1089</v>
      </c>
      <c r="C108" s="53" t="s">
        <v>140</v>
      </c>
      <c r="D108" s="44" t="s">
        <v>269</v>
      </c>
      <c r="E108" s="52">
        <v>640185.4</v>
      </c>
    </row>
    <row r="109" spans="1:5" ht="51" x14ac:dyDescent="0.2">
      <c r="A109" s="51">
        <v>46106</v>
      </c>
      <c r="B109" s="45">
        <v>1103</v>
      </c>
      <c r="C109" s="53" t="s">
        <v>270</v>
      </c>
      <c r="D109" s="44" t="s">
        <v>271</v>
      </c>
      <c r="E109" s="52">
        <v>919049.73</v>
      </c>
    </row>
    <row r="110" spans="1:5" ht="25.5" x14ac:dyDescent="0.2">
      <c r="A110" s="51">
        <v>46107</v>
      </c>
      <c r="B110" s="45">
        <v>1106</v>
      </c>
      <c r="C110" s="53" t="s">
        <v>0</v>
      </c>
      <c r="D110" s="44" t="s">
        <v>272</v>
      </c>
      <c r="E110" s="52">
        <v>53996</v>
      </c>
    </row>
    <row r="111" spans="1:5" ht="51" x14ac:dyDescent="0.2">
      <c r="A111" s="51">
        <v>46107</v>
      </c>
      <c r="B111" s="45">
        <v>1109</v>
      </c>
      <c r="C111" s="53" t="s">
        <v>273</v>
      </c>
      <c r="D111" s="44" t="s">
        <v>274</v>
      </c>
      <c r="E111" s="52">
        <v>189000</v>
      </c>
    </row>
    <row r="112" spans="1:5" ht="25.5" x14ac:dyDescent="0.2">
      <c r="A112" s="51">
        <v>46107</v>
      </c>
      <c r="B112" s="45">
        <v>1116</v>
      </c>
      <c r="C112" s="53" t="s">
        <v>0</v>
      </c>
      <c r="D112" s="44" t="s">
        <v>275</v>
      </c>
      <c r="E112" s="52">
        <v>81163</v>
      </c>
    </row>
    <row r="113" spans="1:6" ht="63.75" x14ac:dyDescent="0.2">
      <c r="A113" s="51">
        <v>46107</v>
      </c>
      <c r="B113" s="45">
        <v>1120</v>
      </c>
      <c r="C113" s="53" t="s">
        <v>276</v>
      </c>
      <c r="D113" s="44" t="s">
        <v>277</v>
      </c>
      <c r="E113" s="52">
        <v>68516.7</v>
      </c>
    </row>
    <row r="114" spans="1:6" ht="25.5" x14ac:dyDescent="0.2">
      <c r="A114" s="51">
        <v>46108</v>
      </c>
      <c r="B114" s="45">
        <v>1124</v>
      </c>
      <c r="C114" s="53" t="s">
        <v>0</v>
      </c>
      <c r="D114" s="44" t="s">
        <v>278</v>
      </c>
      <c r="E114" s="52">
        <v>500000</v>
      </c>
    </row>
    <row r="115" spans="1:6" ht="63.75" x14ac:dyDescent="0.2">
      <c r="A115" s="51">
        <v>46108</v>
      </c>
      <c r="B115" s="45">
        <v>1125</v>
      </c>
      <c r="C115" s="53" t="s">
        <v>279</v>
      </c>
      <c r="D115" s="44" t="s">
        <v>280</v>
      </c>
      <c r="E115" s="52">
        <v>236000</v>
      </c>
    </row>
    <row r="116" spans="1:6" ht="51" x14ac:dyDescent="0.2">
      <c r="A116" s="51">
        <v>46108</v>
      </c>
      <c r="B116" s="45">
        <v>1127</v>
      </c>
      <c r="C116" s="53" t="s">
        <v>281</v>
      </c>
      <c r="D116" s="44" t="s">
        <v>282</v>
      </c>
      <c r="E116" s="52">
        <v>189980</v>
      </c>
    </row>
    <row r="117" spans="1:6" ht="76.5" x14ac:dyDescent="0.2">
      <c r="A117" s="51">
        <v>46108</v>
      </c>
      <c r="B117" s="45">
        <v>1152</v>
      </c>
      <c r="C117" s="53" t="s">
        <v>283</v>
      </c>
      <c r="D117" s="44" t="s">
        <v>284</v>
      </c>
      <c r="E117" s="52">
        <v>1777080</v>
      </c>
    </row>
    <row r="118" spans="1:6" ht="51" x14ac:dyDescent="0.2">
      <c r="A118" s="51">
        <v>46108</v>
      </c>
      <c r="B118" s="45">
        <v>1154</v>
      </c>
      <c r="C118" s="53" t="s">
        <v>242</v>
      </c>
      <c r="D118" s="44" t="s">
        <v>285</v>
      </c>
      <c r="E118" s="52">
        <v>616639.68000000005</v>
      </c>
    </row>
    <row r="119" spans="1:6" ht="51" x14ac:dyDescent="0.2">
      <c r="A119" s="51">
        <v>46108</v>
      </c>
      <c r="B119" s="45">
        <v>1158</v>
      </c>
      <c r="C119" s="53" t="s">
        <v>286</v>
      </c>
      <c r="D119" s="44" t="s">
        <v>287</v>
      </c>
      <c r="E119" s="52">
        <v>156940</v>
      </c>
    </row>
    <row r="120" spans="1:6" ht="51" x14ac:dyDescent="0.2">
      <c r="A120" s="51">
        <v>46108</v>
      </c>
      <c r="B120" s="45">
        <v>1159</v>
      </c>
      <c r="C120" s="53" t="s">
        <v>288</v>
      </c>
      <c r="D120" s="44" t="s">
        <v>289</v>
      </c>
      <c r="E120" s="52">
        <v>126496</v>
      </c>
    </row>
    <row r="121" spans="1:6" ht="76.5" x14ac:dyDescent="0.2">
      <c r="A121" s="51">
        <v>46108</v>
      </c>
      <c r="B121" s="45">
        <v>1162</v>
      </c>
      <c r="C121" s="53" t="s">
        <v>290</v>
      </c>
      <c r="D121" s="44" t="s">
        <v>291</v>
      </c>
      <c r="E121" s="52">
        <v>121594.88</v>
      </c>
    </row>
    <row r="122" spans="1:6" ht="76.5" x14ac:dyDescent="0.2">
      <c r="A122" s="51">
        <v>46111</v>
      </c>
      <c r="B122" s="45">
        <v>1167</v>
      </c>
      <c r="C122" s="53" t="s">
        <v>183</v>
      </c>
      <c r="D122" s="44" t="s">
        <v>292</v>
      </c>
      <c r="E122" s="52">
        <v>10177.5</v>
      </c>
    </row>
    <row r="123" spans="1:6" ht="76.5" x14ac:dyDescent="0.2">
      <c r="A123" s="51">
        <v>46111</v>
      </c>
      <c r="B123" s="45">
        <v>1170</v>
      </c>
      <c r="C123" s="53" t="s">
        <v>132</v>
      </c>
      <c r="D123" s="44" t="s">
        <v>293</v>
      </c>
      <c r="E123" s="52">
        <v>63079.19</v>
      </c>
    </row>
    <row r="124" spans="1:6" ht="37.9" customHeight="1" x14ac:dyDescent="0.2">
      <c r="A124" s="51">
        <v>46112</v>
      </c>
      <c r="B124" s="45">
        <v>1180</v>
      </c>
      <c r="C124" s="53" t="s">
        <v>0</v>
      </c>
      <c r="D124" s="54" t="s">
        <v>294</v>
      </c>
      <c r="E124" s="52">
        <v>27688.05</v>
      </c>
    </row>
    <row r="125" spans="1:6" ht="25.15" customHeight="1" x14ac:dyDescent="0.25">
      <c r="A125" s="72" t="s">
        <v>295</v>
      </c>
      <c r="B125" s="72"/>
      <c r="C125" s="72"/>
      <c r="D125" s="72"/>
      <c r="E125" s="55">
        <f>SUM(E12:E124)</f>
        <v>235829125.58999994</v>
      </c>
      <c r="F125" s="42"/>
    </row>
  </sheetData>
  <autoFilter ref="A11:E78" xr:uid="{6DAEBFF1-423C-4958-9BF4-90140145A229}"/>
  <mergeCells count="5">
    <mergeCell ref="A125:D125"/>
    <mergeCell ref="A10:E10"/>
    <mergeCell ref="A7:E7"/>
    <mergeCell ref="A8:E8"/>
    <mergeCell ref="A9:E9"/>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F30798-A7F4-41E9-A70B-B4B9E875D248}">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2.xml><?xml version="1.0" encoding="utf-8"?>
<ds:datastoreItem xmlns:ds="http://schemas.openxmlformats.org/officeDocument/2006/customXml" ds:itemID="{A9235294-5040-4291-B1B1-26EEA1583502}">
  <ds:schemaRefs>
    <ds:schemaRef ds:uri="http://schemas.microsoft.com/sharepoint/v3/contenttype/forms"/>
  </ds:schemaRefs>
</ds:datastoreItem>
</file>

<file path=customXml/itemProps3.xml><?xml version="1.0" encoding="utf-8"?>
<ds:datastoreItem xmlns:ds="http://schemas.openxmlformats.org/officeDocument/2006/customXml" ds:itemID="{B2643ED8-CA2E-4945-A20E-7A3EA6519C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cp:lastModifiedBy>
  <cp:lastPrinted>2026-04-07T15:46:42Z</cp:lastPrinted>
  <dcterms:created xsi:type="dcterms:W3CDTF">2022-09-16T14:51:44Z</dcterms:created>
  <dcterms:modified xsi:type="dcterms:W3CDTF">2026-04-09T15:51:38Z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