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6"/>
  <workbookPr defaultThemeVersion="166925"/>
  <mc:AlternateContent xmlns:mc="http://schemas.openxmlformats.org/markup-compatibility/2006">
    <mc:Choice Requires="x15">
      <x15ac:absPath xmlns:x15ac="http://schemas.microsoft.com/office/spreadsheetml/2010/11/ac" url="https://ministeriodeculturado.sharepoint.com/sites/DirdePlanificacinyDesarrollo/Departamento de Formulacin Monitoreo y Evaluacin de PPP/POA 2026/"/>
    </mc:Choice>
  </mc:AlternateContent>
  <xr:revisionPtr revIDLastSave="148" documentId="8_{0CEEEBF5-B7A2-4807-BB03-800569A9E2AA}" xr6:coauthVersionLast="47" xr6:coauthVersionMax="47" xr10:uidLastSave="{369BED9B-B938-43B0-9426-6189B8198BE7}"/>
  <bookViews>
    <workbookView xWindow="-108" yWindow="-108" windowWidth="23256" windowHeight="12456" xr2:uid="{C973F918-DABE-47A0-A72A-63367D67D37F}"/>
  </bookViews>
  <sheets>
    <sheet name="T-1" sheetId="1" r:id="rId1"/>
    <sheet name="Datos del Producto " sheetId="2" r:id="rId2"/>
  </sheets>
  <definedNames>
    <definedName name="_xlnm.Print_Titles" localSheetId="0">'T-1'!$28:$28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1" l="1"/>
  <c r="C25" i="1"/>
  <c r="A25" i="1"/>
  <c r="C8" i="2"/>
  <c r="B8" i="2"/>
  <c r="J33" i="1"/>
  <c r="J32" i="1" l="1"/>
  <c r="I33" i="1" l="1"/>
  <c r="J31" i="1"/>
  <c r="I31" i="1"/>
  <c r="J29" i="1"/>
  <c r="I29" i="1"/>
  <c r="I32" i="1"/>
  <c r="J30" i="1"/>
  <c r="I30" i="1"/>
  <c r="I25" i="1" l="1"/>
</calcChain>
</file>

<file path=xl/sharedStrings.xml><?xml version="1.0" encoding="utf-8"?>
<sst xmlns="http://schemas.openxmlformats.org/spreadsheetml/2006/main" count="102" uniqueCount="96">
  <si>
    <t>Informe de Evaluación  de las Metas Físicas-Financieras  enero-marzo 2026</t>
  </si>
  <si>
    <t>Código</t>
  </si>
  <si>
    <t>Documento Relacionado</t>
  </si>
  <si>
    <t>Fecha Versión</t>
  </si>
  <si>
    <t>Versión</t>
  </si>
  <si>
    <t>DEC-FOR013</t>
  </si>
  <si>
    <t>I -Información Instituciónal</t>
  </si>
  <si>
    <t>I.I - Completar los datos requeridos sobre la institución</t>
  </si>
  <si>
    <t>Capítulo</t>
  </si>
  <si>
    <t>0216 - Ministerio de Cultura</t>
  </si>
  <si>
    <t>Subcapítulo</t>
  </si>
  <si>
    <t>01</t>
  </si>
  <si>
    <t>Unidad Ejecutora</t>
  </si>
  <si>
    <t>0001</t>
  </si>
  <si>
    <t>Misión</t>
  </si>
  <si>
    <t>Formular, aplicar y regir las políticas públicas en materia cultural, de forma participativa, inclusiva y diversa, salvaguardando el patrimonio cultural y las manifestaciones creativas, a fin de preservar la identidad nacional, garantizando los derechos culturales del pueblo dominicano para contribuir al desarrollo sostenible de la nación.</t>
  </si>
  <si>
    <t>Visión</t>
  </si>
  <si>
    <t>Ser una institución con excelencia en materia de políticas públicas culturales, que promueva una ciudadanía cultural, auspiciando la conservación y difusión de los bienes y manifestaciones culturales de la nación.</t>
  </si>
  <si>
    <t>II. Contribución a la Estrategia Nacional de Desarrollo</t>
  </si>
  <si>
    <t>Eje estratégico:</t>
  </si>
  <si>
    <t>DESARROLLO SOCIAL</t>
  </si>
  <si>
    <t>Objetivo general:</t>
  </si>
  <si>
    <t>Cultura e identidad nacional en un mundo global</t>
  </si>
  <si>
    <t>Objetivo(s) específico(s):</t>
  </si>
  <si>
    <t>2.6.1</t>
  </si>
  <si>
    <t>Recuperar, promover y desarrollar los diferentes procesos y manifestaciones culturales que reafirman la identidad nacional, en un marco de participación, pluralidad, equidad de género y apertura al entorno regional y global</t>
  </si>
  <si>
    <t>III. Información del Programa</t>
  </si>
  <si>
    <t>Nombre:</t>
  </si>
  <si>
    <t>Programa 12; Programa 13</t>
  </si>
  <si>
    <t>Descripción:</t>
  </si>
  <si>
    <t>Programa 12: Difusión Patrimonio Cultural [material e inmaterial]
Programa 13: -Fomento y desarrollo de la cultura</t>
  </si>
  <si>
    <r>
      <t>Beneficiarios:</t>
    </r>
    <r>
      <rPr>
        <sz val="12"/>
        <color rgb="FF000000"/>
        <rFont val="Century Gothic"/>
        <family val="2"/>
      </rPr>
      <t xml:space="preserve"> </t>
    </r>
  </si>
  <si>
    <t>Artistas, escritores y poetas, 
Publico en general, 
Creadores e intelectuales, 
Poblacion nacional y extranjera</t>
  </si>
  <si>
    <t>Resultado Asociado:</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</si>
  <si>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</si>
  <si>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</si>
  <si>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</si>
  <si>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</si>
  <si>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</si>
  <si>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</si>
  <si>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</si>
  <si>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T4</t>
  </si>
  <si>
    <t xml:space="preserve"> Presupuesto Anual</t>
  </si>
  <si>
    <t xml:space="preserve">Programación Trimestral </t>
  </si>
  <si>
    <t>Ejecución Trimestral</t>
  </si>
  <si>
    <t>Avance</t>
  </si>
  <si>
    <t>Producto</t>
  </si>
  <si>
    <t>Indicador</t>
  </si>
  <si>
    <t>Física
(A)</t>
  </si>
  <si>
    <t>Financiera
(B)</t>
  </si>
  <si>
    <t>Física
(C)</t>
  </si>
  <si>
    <t>Financiera
(D)</t>
  </si>
  <si>
    <t>Física 
(E)</t>
  </si>
  <si>
    <t>Financiera 
 (F)</t>
  </si>
  <si>
    <t>Física 
(%)
 G=E/C</t>
  </si>
  <si>
    <t>Financiero 
(%) 
H=F/D</t>
  </si>
  <si>
    <t>Columna1</t>
  </si>
  <si>
    <t xml:space="preserve"> 5849- Publicaciones y ediciones de obras literarias, artísticas y culturales </t>
  </si>
  <si>
    <t>Número de publicaciones</t>
  </si>
  <si>
    <t>5851- Artistas e intelectuales reciben premios a la innovación y emprendimiento cultural</t>
  </si>
  <si>
    <t>Número de artistas premiados</t>
  </si>
  <si>
    <t xml:space="preserve"> 7726- Sector cultural recibe formación en arte y áreas del quehacer cultural</t>
  </si>
  <si>
    <t>Número de profesionales recibiendo formación</t>
  </si>
  <si>
    <t>6530- Población nacional y extranjera accede a oferta literaria a través de eventos para el fomento de la lectura y la cultura</t>
  </si>
  <si>
    <t>Número de participantes</t>
  </si>
  <si>
    <t>5850- Público en general disfrutando de las creaciones y expresiones humanas a través de recursos plásticos, lingüísticos o sonoros, bienes y servicios de las industrias culturales y reconocimientos al talento</t>
  </si>
  <si>
    <t>V. Análisis de los Logros y Desviaciones</t>
  </si>
  <si>
    <t>V.I - Información de Logros y Desviaciones por Producto</t>
  </si>
  <si>
    <t xml:space="preserve">Producto: </t>
  </si>
  <si>
    <t xml:space="preserve">1)5849     2)5851         3)	7726       4)	6530    5)	5850
</t>
  </si>
  <si>
    <t xml:space="preserve">Descripción del producto: </t>
  </si>
  <si>
    <t>1)	Publicaciones y ediciones de obras literarias, artísticas y culturales 
2)	Artistas e intelectuales reciben premios a la innovación y emprendimiento cultural
3)	Sector cultural recibe formación en arte y áreas del quehacer cultural
4)	Población nacional y extranjera accede a oferta literaria a través de eventos para el fomento de la lectura y la cultura
5)	Público en general disfrutando de las creaciones y expresiones humanas a través de recursos plásticos, lingüísticos o sonoros, bienes y servicios de las industrias culturales y reconocimientos al talento</t>
  </si>
  <si>
    <t>Logros alcanzados:</t>
  </si>
  <si>
    <t>Cumplimiento de Premiación de las expresiones del arte y la cultura</t>
  </si>
  <si>
    <t>Cumplimiento de Desfile Nacional de Carnaval</t>
  </si>
  <si>
    <t>Cumplimiento  de Festivales  de las expresiones artísticas y culturales</t>
  </si>
  <si>
    <t>Causas y justificación del desvío:</t>
  </si>
  <si>
    <t xml:space="preserve">Segundo Semestre: </t>
  </si>
  <si>
    <t>Producto 5849:</t>
  </si>
  <si>
    <t>n/a</t>
  </si>
  <si>
    <t xml:space="preserve">
Producto 5851:</t>
  </si>
  <si>
    <t>El Producto 5851 no presenta desviación física se celebraron 12 premiaciones en el marco del Desfile Nacional de Carnaval. (Categoría de Diablos Tradicionales-Categoría de Diablos Tradicionales-Categoría Fantasía-Categoría Tradicional-Categoría Histórica-Categoría Creatividad Popular-Categoría Alibabá-Categoría Personaje Individual-Categoría Individual de Fantasía-Categoría Máscara-  Premio Felipe Abreu al mérito del Carnaval Dominicano.-Premio Anual Luis Días de Música del Carnaval Dominicano.                                                                                                                                                                                                                                                                                                                                                                 El producto 5851 presenta desviación financiera de un 12.59%, el pago de la dotación de estos premios están programados para el T2, la ejecución financiera corresponde a la contratación de elaboración de copas, placas, impresión y enmarcados de reconocimientos y contratación de servicio de alquiler de salón de eventos para  la deliberación de jurados y servicinsmios audiovisuales (circuito cerrado y transmision RRSS).</t>
  </si>
  <si>
    <t>Producto 7726:</t>
  </si>
  <si>
    <t>Producto 6530:</t>
  </si>
  <si>
    <t xml:space="preserve">Producto 5850: </t>
  </si>
  <si>
    <t>El producto 5850 presenta desviación física de un 87% superior a lo programado debido a las siguientes razones: 1-  Primer desfile nacional de carnaval con la gran participación de comparsas Internacionales (CARNAVAL DE NEGROS Y BLANCOS PASTO /COLOMBIA, VEJIGANTES DE PONCE PUERTO RICO, DELEGACIÓN GHANA). 2- Dedicada a la provincia de Puerto Plata, provocando una participación máxima de comparsas de esta provincia y así como de su gente. 3- El evento coincidió con la transmisión del clásico mundial de beisbol celebrado por el Ayuntamiento del Distrito Nacional en el malecón  lo que genero un mayor aumento de participantes. 4- En relación a la participacion del año 2025 de 16,904 personas este año favoreció el clima el cual fue soleado. (ver informe 2026).                                                                                                                                                                                                                                                              El producto 5850 presenta desviación financiera de un 11.54% superior a lo programado (RD$13,980,072.70)  fuera de la nomina de contratación de personal debido al aumento de la asistencia que  provoco una ampliación en la cobertura financiera del evento. Las partidas en aumento fueron proceso de compras que debieron aportarse en especies y no fue así por un monto en compras no programadas de RD$3,646,910.01 ADQUISICION DE ARTICULOS POP(GORRAS, T-SHIRTS Y SOMBRILLAS) PROCESO CULTURA-DAF-CM-2026-0005, ORDEN CULTURA-2026-00011-SERVICIOS DE IMPRESOS VARIOS PARA EL DESFILE NACIONAL DE CARNAVAL 2026 PROCESO CULTURA-DAF-CM-2026-0007, ORDEN CULTURA 2026-00013-ADQUISICION DE FARDOS DE BOTELLAS DE AGUA PROCESO CULTURA-DAF-CD-2026-0010, ORDEN CULTURA-2026-00015-SERVICIOS DE ALQUILER DE VALLAS DE SEGURIDAD PROCESO CULTURA-DAF-CM-2026-0011, ORDEN DE COMPRA 2026-00037 - ALQUILER DE SALÓN DE EVENTOS PARA LA DELIBERACIÓN DE JURADOS PROCESO CULTURA-DAF-CD-2026-0017, ORDEN DE COMPRA 2026-00026 y un aumento en los aportes a los carnavaleros ascendentes a RD$2,202,032.62.</t>
  </si>
  <si>
    <t>.</t>
  </si>
  <si>
    <t xml:space="preserve">VI. I - De acuerdo a los eventos presentados durante la ejecución del producto, ¿qué aspecto puede mejorarse? </t>
  </si>
  <si>
    <t>Luis A. Rodríguez G.</t>
  </si>
  <si>
    <t>Ana De Peña</t>
  </si>
  <si>
    <t>Encargado</t>
  </si>
  <si>
    <t>Directora</t>
  </si>
  <si>
    <t>Departamento de Formulación, Monitoreo y Evaluación de PPP</t>
  </si>
  <si>
    <t>Dirección de Planificación y Desarrollo</t>
  </si>
  <si>
    <t xml:space="preserve">Producto </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</si>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</sst>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0.00_);_(* \(#,##0.00\);_(* &quot;-&quot;??_);_(@_)"/>
    <numFmt numFmtId="165" formatCode="dd/mm/yyyy;@"/>
    <numFmt numFmtId="166" formatCode="[$-10409]#,##0.00;\-#,##0.00"/>
    <numFmt numFmtId="167" formatCode="[$-10409]#,##0;\-#,##0"/>
    <numFmt numFmtId="168" formatCode="[$-10409]0.00%"/>
  </numFmts>
  <fonts count="22">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i/>
      <sz val="11"/>
      <color theme="1"/>
      <name val="Calibri"/>
      <family val="2"/>
      <scheme val="minor"/>
    </font>
    <font>
      <sz val="11"/>
      <name val="Calibri"/>
      <family val="2"/>
    </font>
    <font>
      <sz val="10"/>
      <color theme="1"/>
      <name val="Calibri"/>
      <family val="2"/>
      <scheme val="minor"/>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sz val="10"/>
      <name val="Calibri"/>
      <family val="2"/>
    </font>
    <font>
      <b/>
      <sz val="7.5"/>
      <name val="Arial"/>
      <family val="2"/>
    </font>
    <font>
      <b/>
      <sz val="12"/>
      <name val="Arial"/>
      <family val="2"/>
    </font>
    <font>
      <sz val="11"/>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s>
  <borders count="28">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02">
    <xf numFmtId="0" fontId="0" fillId="0" borderId="0" xfId="0"/>
    <xf numFmtId="0" fontId="3" fillId="2" borderId="1" xfId="0" applyFont="1" applyFill="1" applyBorder="1" applyAlignment="1">
      <alignment vertical="top" wrapText="1"/>
    </xf>
    <xf numFmtId="0" fontId="0" fillId="0" borderId="0" xfId="0" applyProtection="1">
      <protection locked="0"/>
    </xf>
    <xf numFmtId="0" fontId="3" fillId="2" borderId="5" xfId="0" applyFont="1" applyFill="1" applyBorder="1" applyAlignment="1">
      <alignment vertical="top"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3" fillId="2" borderId="9" xfId="0" applyFont="1" applyFill="1" applyBorder="1" applyAlignment="1">
      <alignment vertical="top" wrapText="1"/>
    </xf>
    <xf numFmtId="165"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19" xfId="0" applyFont="1" applyBorder="1" applyAlignment="1">
      <alignment vertical="center"/>
    </xf>
    <xf numFmtId="0" fontId="2" fillId="0" borderId="19" xfId="0" applyFont="1" applyBorder="1"/>
    <xf numFmtId="0" fontId="11" fillId="0" borderId="0" xfId="0" applyFont="1" applyProtection="1">
      <protection locked="0"/>
    </xf>
    <xf numFmtId="0" fontId="12" fillId="0" borderId="20" xfId="0" applyFont="1" applyBorder="1" applyAlignment="1">
      <alignment horizontal="center" vertical="center" wrapText="1"/>
    </xf>
    <xf numFmtId="0" fontId="12" fillId="0" borderId="20" xfId="0" applyFont="1" applyBorder="1" applyAlignment="1">
      <alignment horizontal="center" vertical="center"/>
    </xf>
    <xf numFmtId="0" fontId="12" fillId="0" borderId="20" xfId="0" applyFont="1" applyBorder="1" applyAlignment="1" applyProtection="1">
      <alignment horizontal="center" vertical="center" wrapText="1"/>
      <protection locked="0"/>
    </xf>
    <xf numFmtId="0" fontId="9" fillId="0" borderId="19" xfId="0" applyFont="1" applyBorder="1" applyAlignment="1">
      <alignment vertical="center" wrapText="1"/>
    </xf>
    <xf numFmtId="166" fontId="0" fillId="0" borderId="0" xfId="0" applyNumberFormat="1"/>
    <xf numFmtId="0" fontId="16" fillId="9" borderId="19" xfId="0" applyFont="1" applyFill="1" applyBorder="1" applyAlignment="1">
      <alignment horizontal="center" vertical="center" wrapText="1" readingOrder="1"/>
    </xf>
    <xf numFmtId="0" fontId="17" fillId="0" borderId="19" xfId="0" applyFont="1" applyBorder="1" applyAlignment="1" applyProtection="1">
      <alignment horizontal="center" vertical="center" wrapText="1"/>
      <protection locked="0"/>
    </xf>
    <xf numFmtId="167" fontId="17" fillId="0" borderId="19" xfId="0" applyNumberFormat="1" applyFont="1" applyBorder="1" applyAlignment="1">
      <alignment horizontal="center" vertical="center" wrapText="1" readingOrder="1"/>
    </xf>
    <xf numFmtId="10" fontId="17" fillId="8" borderId="19" xfId="2" applyNumberFormat="1" applyFont="1" applyFill="1" applyBorder="1" applyAlignment="1" applyProtection="1">
      <alignment horizontal="center" vertical="center" wrapText="1" readingOrder="1"/>
      <protection locked="0"/>
    </xf>
    <xf numFmtId="168" fontId="17" fillId="8" borderId="19" xfId="0" applyNumberFormat="1" applyFont="1" applyFill="1" applyBorder="1" applyAlignment="1" applyProtection="1">
      <alignment horizontal="center" vertical="center" wrapText="1" readingOrder="1"/>
      <protection locked="0"/>
    </xf>
    <xf numFmtId="0" fontId="9" fillId="0" borderId="19" xfId="0" applyFont="1" applyBorder="1" applyAlignment="1" applyProtection="1">
      <alignment vertical="center" wrapText="1"/>
      <protection locked="0"/>
    </xf>
    <xf numFmtId="0" fontId="10" fillId="0" borderId="24" xfId="0" applyFont="1" applyBorder="1" applyAlignment="1" applyProtection="1">
      <alignment vertical="center" wrapText="1"/>
      <protection locked="0"/>
    </xf>
    <xf numFmtId="0" fontId="10" fillId="0" borderId="0" xfId="0" applyFont="1" applyAlignment="1" applyProtection="1">
      <alignment vertical="center" wrapText="1"/>
      <protection locked="0"/>
    </xf>
    <xf numFmtId="0" fontId="18" fillId="0" borderId="0" xfId="0" applyFont="1" applyAlignment="1">
      <alignment vertical="center" wrapText="1"/>
    </xf>
    <xf numFmtId="164" fontId="17" fillId="0" borderId="19" xfId="1" applyFont="1" applyBorder="1" applyAlignment="1">
      <alignment horizontal="center" vertical="center" wrapText="1" readingOrder="1"/>
    </xf>
    <xf numFmtId="0" fontId="17" fillId="0" borderId="19" xfId="0" applyFont="1" applyBorder="1" applyAlignment="1" applyProtection="1">
      <alignment horizontal="left" vertical="top" wrapText="1"/>
      <protection locked="0"/>
    </xf>
    <xf numFmtId="0" fontId="11" fillId="0" borderId="24" xfId="0" applyFont="1" applyBorder="1" applyProtection="1">
      <protection locked="0"/>
    </xf>
    <xf numFmtId="0" fontId="19" fillId="0" borderId="0" xfId="0" applyFont="1" applyAlignment="1">
      <alignment vertical="center"/>
    </xf>
    <xf numFmtId="0" fontId="20" fillId="0" borderId="0" xfId="0" applyFont="1" applyAlignment="1">
      <alignment horizontal="justify" vertical="center"/>
    </xf>
    <xf numFmtId="0" fontId="19" fillId="0" borderId="0" xfId="0" applyFont="1" applyAlignment="1">
      <alignment horizontal="justify" vertical="center"/>
    </xf>
    <xf numFmtId="0" fontId="8" fillId="0" borderId="0" xfId="0" applyFont="1" applyAlignment="1">
      <alignment horizontal="left" vertical="center" wrapText="1"/>
    </xf>
    <xf numFmtId="0" fontId="0" fillId="0" borderId="0" xfId="0" applyAlignment="1">
      <alignment horizontal="center"/>
    </xf>
    <xf numFmtId="0" fontId="2" fillId="0" borderId="19" xfId="0" applyFont="1" applyBorder="1" applyAlignment="1" applyProtection="1">
      <alignment horizontal="left" vertical="center" wrapText="1"/>
      <protection locked="0"/>
    </xf>
    <xf numFmtId="164" fontId="0" fillId="0" borderId="0" xfId="1" applyFont="1" applyAlignment="1">
      <alignment horizontal="center"/>
    </xf>
    <xf numFmtId="0" fontId="17" fillId="2" borderId="19" xfId="0" applyFont="1" applyFill="1" applyBorder="1" applyAlignment="1" applyProtection="1">
      <alignment horizontal="left" vertical="top" wrapText="1"/>
      <protection locked="0"/>
    </xf>
    <xf numFmtId="0" fontId="17" fillId="2" borderId="19" xfId="0" applyFont="1" applyFill="1" applyBorder="1" applyAlignment="1" applyProtection="1">
      <alignment horizontal="center" vertical="center" wrapText="1"/>
      <protection locked="0"/>
    </xf>
    <xf numFmtId="167" fontId="17" fillId="2" borderId="19" xfId="0" applyNumberFormat="1" applyFont="1" applyFill="1" applyBorder="1" applyAlignment="1">
      <alignment horizontal="center" vertical="center" wrapText="1" readingOrder="1"/>
    </xf>
    <xf numFmtId="164" fontId="17" fillId="2" borderId="19" xfId="1" applyFont="1" applyFill="1" applyBorder="1" applyAlignment="1">
      <alignment horizontal="center" vertical="center" wrapText="1" readingOrder="1"/>
    </xf>
    <xf numFmtId="166" fontId="17" fillId="2" borderId="19" xfId="0" applyNumberFormat="1" applyFont="1" applyFill="1" applyBorder="1" applyAlignment="1" applyProtection="1">
      <alignment horizontal="center" vertical="center" wrapText="1" readingOrder="1"/>
      <protection locked="0"/>
    </xf>
    <xf numFmtId="10" fontId="17" fillId="2" borderId="19" xfId="2" applyNumberFormat="1" applyFont="1" applyFill="1" applyBorder="1" applyAlignment="1" applyProtection="1">
      <alignment horizontal="center" vertical="center" wrapText="1" readingOrder="1"/>
      <protection locked="0"/>
    </xf>
    <xf numFmtId="168" fontId="17" fillId="2" borderId="19" xfId="0" applyNumberFormat="1" applyFont="1" applyFill="1" applyBorder="1" applyAlignment="1" applyProtection="1">
      <alignment horizontal="center" vertical="center" wrapText="1" readingOrder="1"/>
      <protection locked="0"/>
    </xf>
    <xf numFmtId="0" fontId="0" fillId="2" borderId="0" xfId="0" applyFill="1"/>
    <xf numFmtId="164" fontId="0" fillId="0" borderId="27" xfId="1" applyFont="1" applyBorder="1" applyAlignment="1">
      <alignment horizontal="center"/>
    </xf>
    <xf numFmtId="0" fontId="2" fillId="0" borderId="24" xfId="0" applyFont="1" applyBorder="1" applyAlignment="1">
      <alignment horizontal="center"/>
    </xf>
    <xf numFmtId="0" fontId="2" fillId="0" borderId="0" xfId="0" applyFont="1" applyAlignment="1">
      <alignment horizontal="center"/>
    </xf>
    <xf numFmtId="0" fontId="11" fillId="0" borderId="0" xfId="0" applyFont="1" applyAlignment="1" applyProtection="1">
      <alignment vertical="center"/>
      <protection locked="0"/>
    </xf>
    <xf numFmtId="0" fontId="0" fillId="0" borderId="0" xfId="0" applyAlignment="1">
      <alignment vertical="center"/>
    </xf>
    <xf numFmtId="0" fontId="7" fillId="5" borderId="19" xfId="0" applyFont="1" applyFill="1" applyBorder="1" applyAlignment="1">
      <alignment horizontal="left" vertical="center"/>
    </xf>
    <xf numFmtId="0" fontId="8" fillId="6" borderId="23" xfId="0" applyFont="1" applyFill="1" applyBorder="1" applyAlignment="1">
      <alignment horizontal="left" vertical="center" wrapText="1"/>
    </xf>
    <xf numFmtId="0" fontId="8" fillId="6" borderId="19" xfId="0" applyFont="1" applyFill="1" applyBorder="1" applyAlignment="1">
      <alignment horizontal="left" vertical="center"/>
    </xf>
    <xf numFmtId="0" fontId="0" fillId="0" borderId="19" xfId="0" applyBorder="1" applyAlignment="1" applyProtection="1">
      <alignment horizontal="left" vertical="center" wrapText="1"/>
      <protection locked="0"/>
    </xf>
    <xf numFmtId="0" fontId="21" fillId="0" borderId="19" xfId="0" applyFont="1" applyBorder="1" applyAlignment="1" applyProtection="1">
      <alignment horizontal="left" vertical="center" wrapText="1"/>
      <protection locked="0"/>
    </xf>
    <xf numFmtId="0" fontId="14" fillId="7" borderId="19" xfId="0" applyFont="1" applyFill="1" applyBorder="1" applyAlignment="1">
      <alignment horizontal="center" vertical="center" wrapText="1" readingOrder="1"/>
    </xf>
    <xf numFmtId="0" fontId="2" fillId="0" borderId="20" xfId="0" applyFont="1" applyBorder="1" applyAlignment="1">
      <alignment horizontal="center"/>
    </xf>
    <xf numFmtId="0" fontId="2" fillId="0" borderId="22" xfId="0" applyFont="1" applyBorder="1" applyAlignment="1">
      <alignment horizontal="center"/>
    </xf>
    <xf numFmtId="0" fontId="15" fillId="9" borderId="19" xfId="0" applyFont="1" applyFill="1" applyBorder="1" applyAlignment="1">
      <alignment horizontal="center" vertical="center" wrapText="1" readingOrder="1"/>
    </xf>
    <xf numFmtId="0" fontId="11" fillId="7" borderId="19" xfId="0" applyFont="1" applyFill="1" applyBorder="1" applyAlignment="1">
      <alignment vertical="top" wrapText="1"/>
    </xf>
    <xf numFmtId="0" fontId="14" fillId="7" borderId="19" xfId="0" applyFont="1" applyFill="1" applyBorder="1" applyAlignment="1">
      <alignment vertical="top" wrapText="1"/>
    </xf>
    <xf numFmtId="0" fontId="0" fillId="0" borderId="19" xfId="0" applyBorder="1" applyAlignment="1" applyProtection="1">
      <alignment horizontal="left" vertical="center"/>
      <protection locked="0"/>
    </xf>
    <xf numFmtId="0" fontId="7" fillId="5" borderId="17" xfId="0" applyFont="1" applyFill="1" applyBorder="1" applyAlignment="1">
      <alignment horizontal="left" vertical="center"/>
    </xf>
    <xf numFmtId="0" fontId="7" fillId="5" borderId="0" xfId="0" applyFont="1" applyFill="1" applyAlignment="1">
      <alignment horizontal="left" vertical="center"/>
    </xf>
    <xf numFmtId="0" fontId="7" fillId="5" borderId="18" xfId="0" applyFont="1" applyFill="1" applyBorder="1" applyAlignment="1">
      <alignment horizontal="left" vertical="center"/>
    </xf>
    <xf numFmtId="0" fontId="12" fillId="0" borderId="19" xfId="0" applyFont="1" applyBorder="1" applyAlignment="1">
      <alignment horizontal="left" vertical="center" wrapText="1"/>
    </xf>
    <xf numFmtId="4" fontId="11" fillId="0" borderId="19" xfId="1" applyNumberFormat="1" applyFont="1" applyFill="1" applyBorder="1" applyAlignment="1" applyProtection="1">
      <alignment horizontal="center" vertical="center" wrapText="1" readingOrder="1"/>
    </xf>
    <xf numFmtId="4" fontId="11" fillId="0" borderId="20" xfId="1" applyNumberFormat="1" applyFont="1" applyFill="1" applyBorder="1" applyAlignment="1" applyProtection="1">
      <alignment horizontal="center" vertical="center" wrapText="1" readingOrder="1"/>
      <protection locked="0"/>
    </xf>
    <xf numFmtId="4" fontId="11" fillId="0" borderId="21" xfId="1" applyNumberFormat="1" applyFont="1" applyFill="1" applyBorder="1" applyAlignment="1" applyProtection="1">
      <alignment horizontal="center" vertical="center" wrapText="1" readingOrder="1"/>
      <protection locked="0"/>
    </xf>
    <xf numFmtId="4" fontId="11" fillId="0" borderId="22" xfId="1" applyNumberFormat="1" applyFont="1" applyFill="1" applyBorder="1" applyAlignment="1" applyProtection="1">
      <alignment horizontal="center" vertical="center" wrapText="1" readingOrder="1"/>
      <protection locked="0"/>
    </xf>
    <xf numFmtId="10" fontId="11" fillId="8" borderId="19" xfId="2" applyNumberFormat="1" applyFont="1" applyFill="1" applyBorder="1" applyAlignment="1" applyProtection="1">
      <alignment horizontal="center" vertical="center" wrapText="1" readingOrder="1"/>
    </xf>
    <xf numFmtId="0" fontId="10" fillId="0" borderId="19" xfId="0" applyFont="1" applyBorder="1" applyAlignment="1" applyProtection="1">
      <alignment horizontal="left" vertical="center" wrapText="1"/>
      <protection locked="0"/>
    </xf>
    <xf numFmtId="0" fontId="8" fillId="6" borderId="17" xfId="0" applyFont="1" applyFill="1" applyBorder="1" applyAlignment="1">
      <alignment horizontal="left" vertical="center"/>
    </xf>
    <xf numFmtId="0" fontId="8" fillId="6" borderId="0" xfId="0" applyFont="1" applyFill="1" applyAlignment="1">
      <alignment horizontal="left" vertical="center"/>
    </xf>
    <xf numFmtId="0" fontId="8" fillId="6" borderId="18" xfId="0" applyFont="1" applyFill="1" applyBorder="1" applyAlignment="1">
      <alignment horizontal="left" vertical="center"/>
    </xf>
    <xf numFmtId="49" fontId="12" fillId="0" borderId="19" xfId="0" quotePrefix="1" applyNumberFormat="1" applyFont="1" applyBorder="1" applyAlignment="1" applyProtection="1">
      <alignment horizontal="left" vertical="center" wrapTex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3" borderId="5"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20" fillId="0" borderId="0" xfId="0" applyFont="1" applyAlignment="1">
      <alignment horizontal="left" vertical="center"/>
    </xf>
    <xf numFmtId="0" fontId="19" fillId="0" borderId="0" xfId="0" applyFont="1" applyAlignment="1">
      <alignment horizontal="left"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2" fillId="0" borderId="20" xfId="0" applyFont="1" applyBorder="1" applyAlignment="1" applyProtection="1">
      <alignment horizontal="left" vertical="center" wrapText="1"/>
      <protection locked="0"/>
    </xf>
    <xf numFmtId="0" fontId="2" fillId="0" borderId="21" xfId="0" applyFont="1" applyBorder="1" applyAlignment="1" applyProtection="1">
      <alignment horizontal="left" vertical="center" wrapText="1"/>
      <protection locked="0"/>
    </xf>
    <xf numFmtId="0" fontId="2" fillId="0" borderId="22" xfId="0" applyFont="1" applyBorder="1" applyAlignment="1" applyProtection="1">
      <alignment horizontal="left" vertical="center" wrapText="1"/>
      <protection locked="0"/>
    </xf>
    <xf numFmtId="0" fontId="0" fillId="0" borderId="20" xfId="0" applyBorder="1" applyAlignment="1" applyProtection="1">
      <alignment horizontal="left" vertical="center" wrapText="1"/>
      <protection locked="0"/>
    </xf>
    <xf numFmtId="0" fontId="0" fillId="0" borderId="21" xfId="0" applyBorder="1" applyAlignment="1" applyProtection="1">
      <alignment horizontal="left" vertical="center" wrapText="1"/>
      <protection locked="0"/>
    </xf>
    <xf numFmtId="0" fontId="0" fillId="0" borderId="22" xfId="0" applyBorder="1" applyAlignment="1" applyProtection="1">
      <alignment horizontal="left" vertical="center" wrapText="1"/>
      <protection locked="0"/>
    </xf>
    <xf numFmtId="0" fontId="9" fillId="0" borderId="25" xfId="0" applyFont="1" applyBorder="1" applyAlignment="1" applyProtection="1">
      <alignment horizontal="left" vertical="center" wrapText="1"/>
      <protection locked="0"/>
    </xf>
    <xf numFmtId="0" fontId="9" fillId="0" borderId="26" xfId="0" applyFont="1" applyBorder="1" applyAlignment="1" applyProtection="1">
      <alignment horizontal="left" vertical="center" wrapText="1"/>
      <protection locked="0"/>
    </xf>
    <xf numFmtId="0" fontId="9" fillId="0" borderId="23" xfId="0" applyFont="1" applyBorder="1" applyAlignment="1" applyProtection="1">
      <alignment horizontal="left" vertical="center" wrapText="1"/>
      <protection locked="0"/>
    </xf>
    <xf numFmtId="0" fontId="0" fillId="4" borderId="17" xfId="0" applyFill="1" applyBorder="1" applyAlignment="1">
      <alignment horizontal="center"/>
    </xf>
    <xf numFmtId="0" fontId="0" fillId="4" borderId="0" xfId="0" applyFill="1" applyAlignment="1">
      <alignment horizontal="center"/>
    </xf>
    <xf numFmtId="0" fontId="0" fillId="4" borderId="18" xfId="0" applyFill="1" applyBorder="1" applyAlignment="1">
      <alignment horizontal="center"/>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family val="2"/>
        <scheme val="none"/>
      </font>
      <numFmt numFmtId="166" formatCode="[$-10409]#,##0.00;\-#,##0.00"/>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family val="2"/>
        <scheme val="none"/>
      </font>
      <numFmt numFmtId="166" formatCode="[$-10409]#,##0.00;\-#,##0.00"/>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scheme val="none"/>
      </font>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auto="1"/>
        <name val="Calibri"/>
        <scheme val="none"/>
      </font>
      <numFmt numFmtId="167" formatCode="[$-10409]#,##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outline="0">
        <top style="thin">
          <color theme="0" tint="-0.34998626667073579"/>
        </top>
      </border>
    </dxf>
    <dxf>
      <border outline="0">
        <bottom style="thin">
          <color theme="0" tint="-0.34998626667073579"/>
        </bottom>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F7A33791-FAED-4AA7-B92F-26F743E39587}"/>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982980</xdr:colOff>
      <xdr:row>0</xdr:row>
      <xdr:rowOff>7620</xdr:rowOff>
    </xdr:from>
    <xdr:to>
      <xdr:col>0</xdr:col>
      <xdr:colOff>1592580</xdr:colOff>
      <xdr:row>2</xdr:row>
      <xdr:rowOff>160020</xdr:rowOff>
    </xdr:to>
    <xdr:pic>
      <xdr:nvPicPr>
        <xdr:cNvPr id="2" name="Imagen 1">
          <a:extLst>
            <a:ext uri="{FF2B5EF4-FFF2-40B4-BE49-F238E27FC236}">
              <a16:creationId xmlns:a16="http://schemas.microsoft.com/office/drawing/2014/main" id="{B9719FA0-A3CA-498B-811E-38C4D4C60CF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2980" y="7620"/>
          <a:ext cx="609600" cy="701040"/>
        </a:xfrm>
        <a:prstGeom prst="rect">
          <a:avLst/>
        </a:prstGeom>
        <a:noFill/>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F7C26D9-74D5-436A-8AA8-04C866A42CC7}" name="Tabla1" displayName="Tabla1" ref="A28:K33" totalsRowShown="0" headerRowDxfId="14" dataDxfId="13" headerRowBorderDxfId="11" tableBorderDxfId="12" totalsRowBorderDxfId="10">
  <tableColumns count="11">
    <tableColumn id="1" xr3:uid="{D9A2DB43-704A-430C-8DE7-4C16F6BFAE83}" name="Producto" dataDxfId="9"/>
    <tableColumn id="2" xr3:uid="{8FA00311-4EFA-4877-901C-027B115D33D6}" name="Indicador" dataDxfId="8"/>
    <tableColumn id="3" xr3:uid="{EF19D2B0-7F7F-4224-8FCB-5D339986E9C6}" name="Física_x000a_(A)" dataDxfId="7"/>
    <tableColumn id="4" xr3:uid="{FE3F5B0D-8D60-4950-9179-9DB153A0EFDF}" name="Financiera_x000a_(B)" dataDxfId="6" dataCellStyle="Millares"/>
    <tableColumn id="9" xr3:uid="{9E5F81D3-A0F9-4822-BB86-031BC8E65745}" name="Física_x000a_(C)" dataDxfId="5"/>
    <tableColumn id="10" xr3:uid="{625743F6-6C3E-40F8-8583-117F7EEBAC2B}" name="Financiera_x000a_(D)" dataDxfId="4"/>
    <tableColumn id="5" xr3:uid="{89DBDA52-28DC-460A-B21A-C6BD23DBF841}" name="Física _x000a_(E)" dataDxfId="3"/>
    <tableColumn id="6" xr3:uid="{42A36F8C-ACE4-4606-88AE-5FE39BCB3C94}" name="Financiera _x000a_ (F)" dataDxfId="2"/>
    <tableColumn id="7" xr3:uid="{368A2377-C700-406C-B01D-C1680BB1559F}" name="Física _x000a_(%)_x000a_ G=E/C" dataDxfId="1">
      <calculatedColumnFormula>IF(G29&gt;0,G29/Tabla1[[#This Row],[Física
(C)]],0)</calculatedColumnFormula>
    </tableColumn>
    <tableColumn id="8" xr3:uid="{05E24370-DFDD-4612-8FE3-E3D99FCF61B6}" name="Financiero _x000a_(%) _x000a_H=F/D" dataDxfId="0">
      <calculatedColumnFormula>IF(H29&gt;0,H29/Tabla1[[#This Row],[Financiera
(D)]],0)</calculatedColumnFormula>
    </tableColumn>
    <tableColumn id="11" xr3:uid="{C1F771C2-538F-44BE-AAD6-52581435D89E}" name="Columna1"/>
  </tableColumns>
  <tableStyleInfo name="Estilo de tabla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7EA3A-6C62-4A2A-88DB-4BBC4866BA19}">
  <sheetPr>
    <pageSetUpPr fitToPage="1"/>
  </sheetPr>
  <dimension ref="A1:M54"/>
  <sheetViews>
    <sheetView tabSelected="1" zoomScaleNormal="100" zoomScaleSheetLayoutView="100" workbookViewId="0">
      <selection activeCell="B11" sqref="B11:J11"/>
    </sheetView>
  </sheetViews>
  <sheetFormatPr defaultColWidth="11.42578125" defaultRowHeight="14.45"/>
  <cols>
    <col min="1" max="1" width="38" style="11" customWidth="1"/>
    <col min="2" max="2" width="32.5703125" style="11" bestFit="1" customWidth="1"/>
    <col min="3" max="6" width="12.7109375" style="11" customWidth="1"/>
    <col min="7" max="7" width="15.7109375" style="11" customWidth="1"/>
    <col min="8" max="8" width="18.7109375" style="11" customWidth="1"/>
    <col min="9" max="9" width="12.7109375" style="11" customWidth="1"/>
    <col min="10" max="10" width="38.28515625" style="11" customWidth="1"/>
    <col min="11" max="11" width="7" style="11" hidden="1" customWidth="1"/>
    <col min="13" max="13" width="13.42578125" bestFit="1" customWidth="1"/>
  </cols>
  <sheetData>
    <row r="1" spans="1:11" ht="21">
      <c r="A1" s="1"/>
      <c r="B1" s="75" t="s">
        <v>0</v>
      </c>
      <c r="C1" s="76"/>
      <c r="D1" s="76"/>
      <c r="E1" s="76"/>
      <c r="F1" s="76"/>
      <c r="G1" s="76"/>
      <c r="H1" s="76"/>
      <c r="I1" s="76"/>
      <c r="J1" s="77"/>
      <c r="K1" s="2"/>
    </row>
    <row r="2" spans="1:11" ht="21.6" thickBot="1">
      <c r="A2" s="3"/>
      <c r="B2" s="78" t="s">
        <v>1</v>
      </c>
      <c r="C2" s="79"/>
      <c r="D2" s="78" t="s">
        <v>2</v>
      </c>
      <c r="E2" s="79"/>
      <c r="F2" s="79"/>
      <c r="G2" s="79"/>
      <c r="H2" s="80"/>
      <c r="I2" s="4" t="s">
        <v>3</v>
      </c>
      <c r="J2" s="5" t="s">
        <v>4</v>
      </c>
      <c r="K2" s="2"/>
    </row>
    <row r="3" spans="1:11" ht="21.6" thickBot="1">
      <c r="A3" s="6"/>
      <c r="B3" s="81" t="s">
        <v>5</v>
      </c>
      <c r="C3" s="82"/>
      <c r="D3" s="81"/>
      <c r="E3" s="82"/>
      <c r="F3" s="82"/>
      <c r="G3" s="82"/>
      <c r="H3" s="83"/>
      <c r="I3" s="7"/>
      <c r="J3" s="8"/>
      <c r="K3" s="2"/>
    </row>
    <row r="4" spans="1:11">
      <c r="A4" s="86"/>
      <c r="B4" s="87"/>
      <c r="C4" s="87"/>
      <c r="D4" s="88"/>
      <c r="E4" s="88"/>
      <c r="F4" s="88"/>
      <c r="G4" s="88"/>
      <c r="H4" s="88"/>
      <c r="I4" s="87"/>
      <c r="J4" s="89"/>
      <c r="K4" s="2"/>
    </row>
    <row r="5" spans="1:11" ht="3" customHeight="1">
      <c r="A5" s="99"/>
      <c r="B5" s="100"/>
      <c r="C5" s="100"/>
      <c r="D5" s="100"/>
      <c r="E5" s="100"/>
      <c r="F5" s="100"/>
      <c r="G5" s="100"/>
      <c r="H5" s="100"/>
      <c r="I5" s="100"/>
      <c r="J5" s="101"/>
      <c r="K5" s="2"/>
    </row>
    <row r="6" spans="1:11" ht="15.6">
      <c r="A6" s="61" t="s">
        <v>6</v>
      </c>
      <c r="B6" s="62"/>
      <c r="C6" s="62"/>
      <c r="D6" s="62"/>
      <c r="E6" s="62"/>
      <c r="F6" s="62"/>
      <c r="G6" s="62"/>
      <c r="H6" s="62"/>
      <c r="I6" s="62"/>
      <c r="J6" s="63"/>
      <c r="K6" s="2"/>
    </row>
    <row r="7" spans="1:11" ht="15.6">
      <c r="A7" s="71" t="s">
        <v>7</v>
      </c>
      <c r="B7" s="72"/>
      <c r="C7" s="72"/>
      <c r="D7" s="72"/>
      <c r="E7" s="72"/>
      <c r="F7" s="72"/>
      <c r="G7" s="72"/>
      <c r="H7" s="72"/>
      <c r="I7" s="72"/>
      <c r="J7" s="73"/>
      <c r="K7" s="2"/>
    </row>
    <row r="8" spans="1:11">
      <c r="A8" s="9" t="s">
        <v>8</v>
      </c>
      <c r="B8" s="74" t="s">
        <v>9</v>
      </c>
      <c r="C8" s="74"/>
      <c r="D8" s="74"/>
      <c r="E8" s="74"/>
      <c r="F8" s="74"/>
      <c r="G8" s="74"/>
      <c r="H8" s="74"/>
      <c r="I8" s="74"/>
      <c r="J8" s="74"/>
      <c r="K8" s="2"/>
    </row>
    <row r="9" spans="1:11" ht="15" customHeight="1">
      <c r="A9" s="10" t="s">
        <v>10</v>
      </c>
      <c r="B9" s="74" t="s">
        <v>11</v>
      </c>
      <c r="C9" s="74"/>
      <c r="D9" s="74"/>
      <c r="E9" s="74"/>
      <c r="F9" s="74"/>
      <c r="G9" s="74"/>
      <c r="H9" s="74"/>
      <c r="I9" s="74"/>
      <c r="J9" s="74"/>
      <c r="K9" s="2"/>
    </row>
    <row r="10" spans="1:11">
      <c r="A10" s="10" t="s">
        <v>12</v>
      </c>
      <c r="B10" s="74" t="s">
        <v>13</v>
      </c>
      <c r="C10" s="74"/>
      <c r="D10" s="74"/>
      <c r="E10" s="74"/>
      <c r="F10" s="74"/>
      <c r="G10" s="74"/>
      <c r="H10" s="74"/>
      <c r="I10" s="74"/>
      <c r="J10" s="74"/>
      <c r="K10" s="2"/>
    </row>
    <row r="11" spans="1:11" ht="54.6" customHeight="1">
      <c r="A11" s="9" t="s">
        <v>14</v>
      </c>
      <c r="B11" s="52" t="s">
        <v>15</v>
      </c>
      <c r="C11" s="60"/>
      <c r="D11" s="60"/>
      <c r="E11" s="60"/>
      <c r="F11" s="60"/>
      <c r="G11" s="60"/>
      <c r="H11" s="60"/>
      <c r="I11" s="60"/>
      <c r="J11" s="60"/>
    </row>
    <row r="12" spans="1:11" ht="36" customHeight="1">
      <c r="A12" s="9" t="s">
        <v>16</v>
      </c>
      <c r="B12" s="52" t="s">
        <v>17</v>
      </c>
      <c r="C12" s="60"/>
      <c r="D12" s="60"/>
      <c r="E12" s="60"/>
      <c r="F12" s="60"/>
      <c r="G12" s="60"/>
      <c r="H12" s="60"/>
      <c r="I12" s="60"/>
      <c r="J12" s="60"/>
    </row>
    <row r="13" spans="1:11" ht="15.6">
      <c r="A13" s="61" t="s">
        <v>18</v>
      </c>
      <c r="B13" s="62"/>
      <c r="C13" s="62"/>
      <c r="D13" s="62"/>
      <c r="E13" s="62"/>
      <c r="F13" s="62"/>
      <c r="G13" s="62"/>
      <c r="H13" s="62"/>
      <c r="I13" s="62"/>
      <c r="J13" s="63"/>
    </row>
    <row r="14" spans="1:11" ht="24.75" customHeight="1">
      <c r="A14" s="9" t="s">
        <v>19</v>
      </c>
      <c r="B14" s="12">
        <v>2</v>
      </c>
      <c r="C14" s="64" t="s">
        <v>20</v>
      </c>
      <c r="D14" s="64"/>
      <c r="E14" s="64"/>
      <c r="F14" s="64"/>
      <c r="G14" s="64"/>
      <c r="H14" s="64"/>
      <c r="I14" s="64"/>
      <c r="J14" s="64"/>
    </row>
    <row r="15" spans="1:11" ht="37.9" customHeight="1">
      <c r="A15" s="9" t="s">
        <v>21</v>
      </c>
      <c r="B15" s="13">
        <v>2.6</v>
      </c>
      <c r="C15" s="64" t="s">
        <v>22</v>
      </c>
      <c r="D15" s="64"/>
      <c r="E15" s="64"/>
      <c r="F15" s="64"/>
      <c r="G15" s="64"/>
      <c r="H15" s="64"/>
      <c r="I15" s="64"/>
      <c r="J15" s="64"/>
    </row>
    <row r="16" spans="1:11" ht="26.25" customHeight="1">
      <c r="A16" s="9" t="s">
        <v>23</v>
      </c>
      <c r="B16" s="14" t="s">
        <v>24</v>
      </c>
      <c r="C16" s="64" t="s">
        <v>25</v>
      </c>
      <c r="D16" s="64"/>
      <c r="E16" s="64"/>
      <c r="F16" s="64"/>
      <c r="G16" s="64"/>
      <c r="H16" s="64"/>
      <c r="I16" s="64"/>
      <c r="J16" s="64"/>
    </row>
    <row r="17" spans="1:13" ht="15.6">
      <c r="A17" s="61" t="s">
        <v>26</v>
      </c>
      <c r="B17" s="62"/>
      <c r="C17" s="62"/>
      <c r="D17" s="62"/>
      <c r="E17" s="62"/>
      <c r="F17" s="62"/>
      <c r="G17" s="62"/>
      <c r="H17" s="62"/>
      <c r="I17" s="62"/>
      <c r="J17" s="63"/>
    </row>
    <row r="18" spans="1:13" ht="29.25" customHeight="1">
      <c r="A18" s="9" t="s">
        <v>27</v>
      </c>
      <c r="B18" s="52" t="s">
        <v>28</v>
      </c>
      <c r="C18" s="52"/>
      <c r="D18" s="52"/>
      <c r="E18" s="52"/>
      <c r="F18" s="52"/>
      <c r="G18" s="52"/>
      <c r="H18" s="52"/>
      <c r="I18" s="52"/>
      <c r="J18" s="52"/>
    </row>
    <row r="19" spans="1:13" ht="31.15" customHeight="1">
      <c r="A19" s="15" t="s">
        <v>29</v>
      </c>
      <c r="B19" s="52" t="s">
        <v>30</v>
      </c>
      <c r="C19" s="52"/>
      <c r="D19" s="52"/>
      <c r="E19" s="52"/>
      <c r="F19" s="52"/>
      <c r="G19" s="52"/>
      <c r="H19" s="52"/>
      <c r="I19" s="52"/>
      <c r="J19" s="52"/>
    </row>
    <row r="20" spans="1:13" ht="65.45" customHeight="1">
      <c r="A20" s="15" t="s">
        <v>31</v>
      </c>
      <c r="B20" s="52" t="s">
        <v>32</v>
      </c>
      <c r="C20" s="52"/>
      <c r="D20" s="52"/>
      <c r="E20" s="52"/>
      <c r="F20" s="52"/>
      <c r="G20" s="52"/>
      <c r="H20" s="52"/>
      <c r="I20" s="52"/>
      <c r="J20" s="52"/>
    </row>
    <row r="21" spans="1:13">
      <c r="A21" s="15" t="s">
        <v>33</v>
      </c>
      <c r="B21" s="70"/>
      <c r="C21" s="70"/>
      <c r="D21" s="70"/>
      <c r="E21" s="70"/>
      <c r="F21" s="70"/>
      <c r="G21" s="70"/>
      <c r="H21" s="70"/>
      <c r="I21" s="70"/>
      <c r="J21" s="70"/>
      <c r="K21" s="2"/>
    </row>
    <row r="22" spans="1:13" ht="15.6">
      <c r="A22" s="49" t="s">
        <v>34</v>
      </c>
      <c r="B22" s="49"/>
      <c r="C22" s="49"/>
      <c r="D22" s="49"/>
      <c r="E22" s="49"/>
      <c r="F22" s="49"/>
      <c r="G22" s="49"/>
      <c r="H22" s="49"/>
      <c r="I22" s="49"/>
      <c r="J22" s="49"/>
    </row>
    <row r="23" spans="1:13" ht="15.6">
      <c r="A23" s="51" t="s">
        <v>35</v>
      </c>
      <c r="B23" s="51"/>
      <c r="C23" s="51"/>
      <c r="D23" s="51"/>
      <c r="E23" s="51"/>
      <c r="F23" s="51"/>
      <c r="G23" s="51"/>
      <c r="H23" s="51"/>
      <c r="I23" s="51"/>
      <c r="J23" s="51"/>
      <c r="K23" s="2"/>
    </row>
    <row r="24" spans="1:13" ht="15" customHeight="1">
      <c r="A24" s="54" t="s">
        <v>36</v>
      </c>
      <c r="B24" s="54"/>
      <c r="C24" s="54" t="s">
        <v>37</v>
      </c>
      <c r="D24" s="54"/>
      <c r="E24" s="54"/>
      <c r="F24" s="54" t="s">
        <v>38</v>
      </c>
      <c r="G24" s="54"/>
      <c r="H24" s="54"/>
      <c r="I24" s="54" t="s">
        <v>39</v>
      </c>
      <c r="J24" s="54"/>
    </row>
    <row r="25" spans="1:13">
      <c r="A25" s="65">
        <f>+'Datos del Producto '!B8</f>
        <v>390855433</v>
      </c>
      <c r="B25" s="65">
        <v>370066292</v>
      </c>
      <c r="C25" s="65">
        <f>+'Datos del Producto '!C8</f>
        <v>395415672</v>
      </c>
      <c r="D25" s="65">
        <v>390343099</v>
      </c>
      <c r="E25" s="65">
        <v>390343099</v>
      </c>
      <c r="F25" s="66">
        <f>+SUM(Tabla1[Financiera 
 (F)])</f>
        <v>57413748.619999997</v>
      </c>
      <c r="G25" s="67">
        <v>385571225.37</v>
      </c>
      <c r="H25" s="68">
        <v>385571225.37</v>
      </c>
      <c r="I25" s="69">
        <f>IF(F25&gt;0,F25/C25,0)</f>
        <v>0.14519846502189221</v>
      </c>
      <c r="J25" s="69"/>
      <c r="M25" s="16"/>
    </row>
    <row r="26" spans="1:13" ht="15.6">
      <c r="A26" s="51" t="s">
        <v>40</v>
      </c>
      <c r="B26" s="51"/>
      <c r="C26" s="51"/>
      <c r="D26" s="51"/>
      <c r="E26" s="51"/>
      <c r="F26" s="51"/>
      <c r="G26" s="51"/>
      <c r="H26" s="51"/>
      <c r="I26" s="51"/>
      <c r="J26" s="51"/>
      <c r="K26" s="2"/>
    </row>
    <row r="27" spans="1:13">
      <c r="A27" s="55" t="s">
        <v>41</v>
      </c>
      <c r="B27" s="56"/>
      <c r="C27" s="57" t="s">
        <v>42</v>
      </c>
      <c r="D27" s="58"/>
      <c r="E27" s="57" t="s">
        <v>43</v>
      </c>
      <c r="F27" s="59"/>
      <c r="G27" s="57" t="s">
        <v>44</v>
      </c>
      <c r="H27" s="57"/>
      <c r="I27" s="57" t="s">
        <v>45</v>
      </c>
      <c r="J27" s="58"/>
    </row>
    <row r="28" spans="1:13" ht="40.9" customHeight="1">
      <c r="A28" s="17" t="s">
        <v>46</v>
      </c>
      <c r="B28" s="17" t="s">
        <v>47</v>
      </c>
      <c r="C28" s="17" t="s">
        <v>48</v>
      </c>
      <c r="D28" s="17" t="s">
        <v>49</v>
      </c>
      <c r="E28" s="17" t="s">
        <v>50</v>
      </c>
      <c r="F28" s="17" t="s">
        <v>51</v>
      </c>
      <c r="G28" s="17" t="s">
        <v>52</v>
      </c>
      <c r="H28" s="17" t="s">
        <v>53</v>
      </c>
      <c r="I28" s="17" t="s">
        <v>54</v>
      </c>
      <c r="J28" s="17" t="s">
        <v>55</v>
      </c>
      <c r="K28" t="s">
        <v>56</v>
      </c>
      <c r="M28" s="16"/>
    </row>
    <row r="29" spans="1:13" s="43" customFormat="1" ht="34.9" customHeight="1">
      <c r="A29" s="36" t="s">
        <v>57</v>
      </c>
      <c r="B29" s="37" t="s">
        <v>58</v>
      </c>
      <c r="C29" s="38">
        <v>11</v>
      </c>
      <c r="D29" s="39">
        <v>3784957.27</v>
      </c>
      <c r="E29" s="40">
        <v>0</v>
      </c>
      <c r="F29" s="40">
        <v>0</v>
      </c>
      <c r="G29" s="40">
        <v>0</v>
      </c>
      <c r="H29" s="40">
        <v>0</v>
      </c>
      <c r="I29" s="41">
        <f>IF(G29&gt;0,G29/Tabla1[[#This Row],[Física
(C)]],0)</f>
        <v>0</v>
      </c>
      <c r="J29" s="42">
        <f>IF(H29&gt;0,H29/Tabla1[[#This Row],[Financiera
(D)]],0)</f>
        <v>0</v>
      </c>
    </row>
    <row r="30" spans="1:13" s="43" customFormat="1" ht="39.6" customHeight="1">
      <c r="A30" s="36" t="s">
        <v>59</v>
      </c>
      <c r="B30" s="37" t="s">
        <v>60</v>
      </c>
      <c r="C30" s="38">
        <v>36</v>
      </c>
      <c r="D30" s="39">
        <v>13680200</v>
      </c>
      <c r="E30" s="40">
        <v>12</v>
      </c>
      <c r="F30" s="40">
        <v>1000000</v>
      </c>
      <c r="G30" s="40">
        <v>12</v>
      </c>
      <c r="H30" s="40">
        <v>874144.86</v>
      </c>
      <c r="I30" s="41">
        <f>IF(G30&gt;0,G30/Tabla1[[#This Row],[Física
(C)]],0)</f>
        <v>1</v>
      </c>
      <c r="J30" s="42">
        <f>IF(H30&gt;0,H30/Tabla1[[#This Row],[Financiera
(D)]],0)</f>
        <v>0.87414486000000002</v>
      </c>
    </row>
    <row r="31" spans="1:13" s="43" customFormat="1" ht="33.6" customHeight="1">
      <c r="A31" s="36" t="s">
        <v>61</v>
      </c>
      <c r="B31" s="37" t="s">
        <v>62</v>
      </c>
      <c r="C31" s="38">
        <v>7857</v>
      </c>
      <c r="D31" s="39">
        <v>30976139.09</v>
      </c>
      <c r="E31" s="40">
        <v>0</v>
      </c>
      <c r="F31" s="40">
        <v>0</v>
      </c>
      <c r="G31" s="40">
        <v>0</v>
      </c>
      <c r="H31" s="40">
        <v>0</v>
      </c>
      <c r="I31" s="41">
        <f>IF(G31&gt;0,G31/Tabla1[[#This Row],[Física
(C)]],0)</f>
        <v>0</v>
      </c>
      <c r="J31" s="42">
        <f>IF(H31&gt;0,H31/Tabla1[[#This Row],[Financiera
(D)]],0)</f>
        <v>0</v>
      </c>
    </row>
    <row r="32" spans="1:13" ht="51.6" customHeight="1">
      <c r="A32" s="27" t="s">
        <v>63</v>
      </c>
      <c r="B32" s="18" t="s">
        <v>64</v>
      </c>
      <c r="C32" s="19">
        <v>301130</v>
      </c>
      <c r="D32" s="26">
        <v>183060322.44</v>
      </c>
      <c r="E32" s="40">
        <v>0</v>
      </c>
      <c r="F32" s="40">
        <v>0</v>
      </c>
      <c r="G32" s="40">
        <v>0</v>
      </c>
      <c r="H32" s="40">
        <v>0</v>
      </c>
      <c r="I32" s="20">
        <f>IF(G32&gt;0,G32/Tabla1[[#This Row],[Física
(C)]],0)</f>
        <v>0</v>
      </c>
      <c r="J32" s="21">
        <f>IF(H32&gt;0,H32/Tabla1[[#This Row],[Financiera
(D)]],0)</f>
        <v>0</v>
      </c>
      <c r="K32"/>
    </row>
    <row r="33" spans="1:11" s="43" customFormat="1" ht="73.150000000000006" customHeight="1">
      <c r="A33" s="36" t="s">
        <v>65</v>
      </c>
      <c r="B33" s="37" t="s">
        <v>64</v>
      </c>
      <c r="C33" s="38">
        <v>104253</v>
      </c>
      <c r="D33" s="39">
        <v>222972042.59</v>
      </c>
      <c r="E33" s="40">
        <v>16904</v>
      </c>
      <c r="F33" s="40">
        <v>50690661.130000003</v>
      </c>
      <c r="G33" s="40">
        <v>31649</v>
      </c>
      <c r="H33" s="40">
        <v>56539603.759999998</v>
      </c>
      <c r="I33" s="41">
        <f>IF(G33&gt;0,G33/Tabla1[[#This Row],[Física
(C)]],0)</f>
        <v>1.8722787505915759</v>
      </c>
      <c r="J33" s="42">
        <f>IF(H33&gt;0,H33/Tabla1[[#This Row],[Financiera
(D)]],0)</f>
        <v>1.1153850137207708</v>
      </c>
    </row>
    <row r="34" spans="1:11" ht="15.6">
      <c r="A34" s="49" t="s">
        <v>66</v>
      </c>
      <c r="B34" s="49"/>
      <c r="C34" s="49"/>
      <c r="D34" s="49"/>
      <c r="E34" s="49"/>
      <c r="F34" s="49"/>
      <c r="G34" s="49"/>
      <c r="H34" s="49"/>
      <c r="I34" s="49"/>
      <c r="J34" s="49"/>
    </row>
    <row r="35" spans="1:11" ht="15.6">
      <c r="A35" s="51" t="s">
        <v>67</v>
      </c>
      <c r="B35" s="51"/>
      <c r="C35" s="51"/>
      <c r="D35" s="51"/>
      <c r="E35" s="51"/>
      <c r="F35" s="51"/>
      <c r="G35" s="51"/>
      <c r="H35" s="51"/>
      <c r="I35" s="51"/>
      <c r="J35" s="51"/>
      <c r="K35" s="2"/>
    </row>
    <row r="36" spans="1:11">
      <c r="A36" s="22" t="s">
        <v>68</v>
      </c>
      <c r="B36" s="52" t="s">
        <v>69</v>
      </c>
      <c r="C36" s="52"/>
      <c r="D36" s="52"/>
      <c r="E36" s="52"/>
      <c r="F36" s="52"/>
      <c r="G36" s="52"/>
      <c r="H36" s="52"/>
      <c r="I36" s="52"/>
      <c r="J36" s="52"/>
    </row>
    <row r="37" spans="1:11" ht="84" customHeight="1">
      <c r="A37" s="22" t="s">
        <v>70</v>
      </c>
      <c r="B37" s="52" t="s">
        <v>71</v>
      </c>
      <c r="C37" s="52"/>
      <c r="D37" s="52"/>
      <c r="E37" s="52"/>
      <c r="F37" s="52"/>
      <c r="G37" s="52"/>
      <c r="H37" s="52"/>
      <c r="I37" s="52"/>
      <c r="J37" s="52"/>
    </row>
    <row r="38" spans="1:11">
      <c r="A38" s="98" t="s">
        <v>72</v>
      </c>
      <c r="B38" s="93" t="s">
        <v>73</v>
      </c>
      <c r="C38" s="94"/>
      <c r="D38" s="94"/>
      <c r="E38" s="94"/>
      <c r="F38" s="94"/>
      <c r="G38" s="94"/>
      <c r="H38" s="94"/>
      <c r="I38" s="94"/>
      <c r="J38" s="95"/>
    </row>
    <row r="39" spans="1:11">
      <c r="A39" s="96"/>
      <c r="B39" s="93" t="s">
        <v>74</v>
      </c>
      <c r="C39" s="94"/>
      <c r="D39" s="94"/>
      <c r="E39" s="94"/>
      <c r="F39" s="94"/>
      <c r="G39" s="94"/>
      <c r="H39" s="94"/>
      <c r="I39" s="94"/>
      <c r="J39" s="95"/>
    </row>
    <row r="40" spans="1:11">
      <c r="A40" s="97"/>
      <c r="B40" s="53" t="s">
        <v>75</v>
      </c>
      <c r="C40" s="53"/>
      <c r="D40" s="53"/>
      <c r="E40" s="53"/>
      <c r="F40" s="53"/>
      <c r="G40" s="53"/>
      <c r="H40" s="53"/>
      <c r="I40" s="53"/>
      <c r="J40" s="53"/>
    </row>
    <row r="41" spans="1:11">
      <c r="A41" s="96" t="s">
        <v>76</v>
      </c>
      <c r="B41" s="90" t="s">
        <v>77</v>
      </c>
      <c r="C41" s="91"/>
      <c r="D41" s="91"/>
      <c r="E41" s="91"/>
      <c r="F41" s="91"/>
      <c r="G41" s="91"/>
      <c r="H41" s="91"/>
      <c r="I41" s="91"/>
      <c r="J41" s="92"/>
    </row>
    <row r="42" spans="1:11" s="48" customFormat="1">
      <c r="A42" s="96"/>
      <c r="B42" s="34" t="s">
        <v>78</v>
      </c>
      <c r="C42" s="93" t="s">
        <v>79</v>
      </c>
      <c r="D42" s="94"/>
      <c r="E42" s="94"/>
      <c r="F42" s="94"/>
      <c r="G42" s="94"/>
      <c r="H42" s="94"/>
      <c r="I42" s="94"/>
      <c r="J42" s="95"/>
      <c r="K42" s="47"/>
    </row>
    <row r="43" spans="1:11" ht="127.15" customHeight="1">
      <c r="A43" s="96"/>
      <c r="B43" s="34" t="s">
        <v>80</v>
      </c>
      <c r="C43" s="93" t="s">
        <v>81</v>
      </c>
      <c r="D43" s="94"/>
      <c r="E43" s="94"/>
      <c r="F43" s="94"/>
      <c r="G43" s="94"/>
      <c r="H43" s="94"/>
      <c r="I43" s="94"/>
      <c r="J43" s="95"/>
    </row>
    <row r="44" spans="1:11">
      <c r="A44" s="96"/>
      <c r="B44" s="34" t="s">
        <v>82</v>
      </c>
      <c r="C44" s="93" t="s">
        <v>79</v>
      </c>
      <c r="D44" s="94"/>
      <c r="E44" s="94"/>
      <c r="F44" s="94"/>
      <c r="G44" s="94"/>
      <c r="H44" s="94"/>
      <c r="I44" s="94"/>
      <c r="J44" s="95"/>
    </row>
    <row r="45" spans="1:11">
      <c r="A45" s="96"/>
      <c r="B45" s="34" t="s">
        <v>83</v>
      </c>
      <c r="C45" s="93" t="s">
        <v>79</v>
      </c>
      <c r="D45" s="94"/>
      <c r="E45" s="94"/>
      <c r="F45" s="94"/>
      <c r="G45" s="94"/>
      <c r="H45" s="94"/>
      <c r="I45" s="94"/>
      <c r="J45" s="95"/>
    </row>
    <row r="46" spans="1:11" ht="194.45" customHeight="1">
      <c r="A46" s="97"/>
      <c r="B46" s="34" t="s">
        <v>84</v>
      </c>
      <c r="C46" s="93" t="s">
        <v>85</v>
      </c>
      <c r="D46" s="94"/>
      <c r="E46" s="94"/>
      <c r="F46" s="94"/>
      <c r="G46" s="94"/>
      <c r="H46" s="94"/>
      <c r="I46" s="94"/>
      <c r="J46" s="95"/>
    </row>
    <row r="47" spans="1:11" ht="15.6">
      <c r="A47" s="49" t="s">
        <v>86</v>
      </c>
      <c r="B47" s="49"/>
      <c r="C47" s="49"/>
      <c r="D47" s="49"/>
      <c r="E47" s="49"/>
      <c r="F47" s="49"/>
      <c r="G47" s="49"/>
      <c r="H47" s="49"/>
      <c r="I47" s="49"/>
      <c r="J47" s="49"/>
    </row>
    <row r="48" spans="1:11" ht="15.6">
      <c r="A48" s="50" t="s">
        <v>87</v>
      </c>
      <c r="B48" s="50"/>
      <c r="C48" s="50"/>
      <c r="D48" s="50"/>
      <c r="E48" s="50"/>
      <c r="F48" s="50"/>
      <c r="G48" s="50"/>
      <c r="H48" s="50"/>
      <c r="I48" s="50"/>
      <c r="J48" s="50"/>
      <c r="K48" s="2"/>
    </row>
    <row r="49" spans="1:11" ht="15.6">
      <c r="A49" s="32"/>
      <c r="B49" s="32"/>
      <c r="C49" s="32"/>
      <c r="D49" s="32"/>
      <c r="E49" s="32"/>
      <c r="F49" s="32"/>
      <c r="G49" s="32"/>
      <c r="H49" s="32"/>
      <c r="I49" s="32"/>
      <c r="J49" s="32"/>
      <c r="K49" s="2"/>
    </row>
    <row r="50" spans="1:11" ht="37.9" customHeight="1">
      <c r="A50" s="23"/>
      <c r="B50" s="24"/>
      <c r="C50" s="24"/>
      <c r="D50" s="28"/>
      <c r="E50" s="23"/>
      <c r="F50" s="23"/>
      <c r="G50" s="24"/>
      <c r="H50" s="24"/>
      <c r="I50" s="24"/>
      <c r="J50" s="24"/>
    </row>
    <row r="51" spans="1:11" ht="15.6">
      <c r="A51" s="30" t="s">
        <v>88</v>
      </c>
      <c r="B51" s="25"/>
      <c r="C51" s="25"/>
      <c r="D51" s="84" t="s">
        <v>89</v>
      </c>
      <c r="E51" s="84"/>
      <c r="F51" s="84"/>
      <c r="G51" s="25"/>
      <c r="H51" s="25"/>
      <c r="I51" s="25"/>
      <c r="J51" s="25"/>
    </row>
    <row r="52" spans="1:11">
      <c r="A52" s="29" t="s">
        <v>90</v>
      </c>
      <c r="D52" s="31" t="s">
        <v>91</v>
      </c>
    </row>
    <row r="53" spans="1:11">
      <c r="A53" s="29" t="s">
        <v>92</v>
      </c>
      <c r="D53" s="85" t="s">
        <v>93</v>
      </c>
      <c r="E53" s="85"/>
      <c r="F53" s="85"/>
    </row>
    <row r="54" spans="1:11">
      <c r="A54" s="29" t="s">
        <v>93</v>
      </c>
    </row>
  </sheetData>
  <mergeCells count="58">
    <mergeCell ref="D51:F51"/>
    <mergeCell ref="D53:F53"/>
    <mergeCell ref="A4:J4"/>
    <mergeCell ref="B41:J41"/>
    <mergeCell ref="C43:J43"/>
    <mergeCell ref="C42:J42"/>
    <mergeCell ref="C44:J44"/>
    <mergeCell ref="C46:J46"/>
    <mergeCell ref="A41:A46"/>
    <mergeCell ref="C45:J45"/>
    <mergeCell ref="B38:J38"/>
    <mergeCell ref="B39:J39"/>
    <mergeCell ref="A38:A40"/>
    <mergeCell ref="C16:J16"/>
    <mergeCell ref="A5:J5"/>
    <mergeCell ref="A6:J6"/>
    <mergeCell ref="B1:J1"/>
    <mergeCell ref="B2:C2"/>
    <mergeCell ref="D2:H2"/>
    <mergeCell ref="B3:C3"/>
    <mergeCell ref="D3:H3"/>
    <mergeCell ref="A7:J7"/>
    <mergeCell ref="B8:J8"/>
    <mergeCell ref="B9:J9"/>
    <mergeCell ref="B10:J10"/>
    <mergeCell ref="B11:J11"/>
    <mergeCell ref="B12:J12"/>
    <mergeCell ref="A13:J13"/>
    <mergeCell ref="C14:J14"/>
    <mergeCell ref="C15:J15"/>
    <mergeCell ref="A25:B25"/>
    <mergeCell ref="C25:E25"/>
    <mergeCell ref="F25:H25"/>
    <mergeCell ref="I25:J25"/>
    <mergeCell ref="A17:J17"/>
    <mergeCell ref="B18:J18"/>
    <mergeCell ref="B19:J19"/>
    <mergeCell ref="B20:J20"/>
    <mergeCell ref="B21:J21"/>
    <mergeCell ref="A22:J22"/>
    <mergeCell ref="A23:J23"/>
    <mergeCell ref="A24:B24"/>
    <mergeCell ref="C24:E24"/>
    <mergeCell ref="F24:H24"/>
    <mergeCell ref="I24:J24"/>
    <mergeCell ref="A26:J26"/>
    <mergeCell ref="A27:B27"/>
    <mergeCell ref="C27:D27"/>
    <mergeCell ref="E27:F27"/>
    <mergeCell ref="G27:H27"/>
    <mergeCell ref="I27:J27"/>
    <mergeCell ref="A47:J47"/>
    <mergeCell ref="A48:J48"/>
    <mergeCell ref="A34:J34"/>
    <mergeCell ref="A35:J35"/>
    <mergeCell ref="B36:J36"/>
    <mergeCell ref="B37:J37"/>
    <mergeCell ref="B40:J40"/>
  </mergeCells>
  <dataValidations count="15">
    <dataValidation allowBlank="1" sqref="A8" xr:uid="{1249A1B6-7EFD-45CA-A51D-CDC12EDFF456}"/>
    <dataValidation allowBlank="1" showInputMessage="1" prompt="Nombre del capítulo" sqref="B8:J10" xr:uid="{31DEE7C9-68B8-4A4D-8399-495D0FA26C9A}"/>
    <dataValidation allowBlank="1" showInputMessage="1" showErrorMessage="1" prompt="¿A quién va dirigido el programa?, ¿qué característica tiene esta población que requiere ser beneficiada?" sqref="B20:J20" xr:uid="{CC440F9C-90A7-4E9C-9377-AE7ED3760849}"/>
    <dataValidation allowBlank="1" showInputMessage="1" showErrorMessage="1" prompt="Nombre del producto" sqref="B36:J36" xr:uid="{DE2D43A1-C983-44C5-94CE-A39F2517E910}"/>
    <dataValidation allowBlank="1" showInputMessage="1" showErrorMessage="1" prompt="¿En qué consiste el producto? su objetivo" sqref="C37:J37 B37:B39" xr:uid="{157BD66A-6CB1-4CFC-A257-42654CE22843}"/>
    <dataValidation allowBlank="1" showInputMessage="1" showErrorMessage="1" prompt="1. Describir lo plasmado en el presupuesto_x000a_2. Describir lo alcanzado en términos financieros y de producción " sqref="C42:C46 C40:J40 B40:B46" xr:uid="{9E977F56-BF15-4AA0-9CD5-5395033AF1E6}"/>
    <dataValidation allowBlank="1" showInputMessage="1" showErrorMessage="1" prompt="Oportunidades de mejora identificadas" sqref="A50:C50 E50:J50" xr:uid="{CFD8F480-481E-4080-9FBE-DCEB14509A8A}"/>
    <dataValidation allowBlank="1" showInputMessage="1" showErrorMessage="1" prompt="Presupuesto del programa" sqref="F25 A25:C25" xr:uid="{65614769-E456-452A-A2F3-091C61CD71C1}"/>
    <dataValidation allowBlank="1" showInputMessage="1" showErrorMessage="1" prompt="¿En qué consiste el programa?" sqref="B19:J19" xr:uid="{50025F7C-FB69-4F60-98B1-87CB62911098}"/>
    <dataValidation allowBlank="1" showInputMessage="1" showErrorMessage="1" prompt="Nombre de cada producto" sqref="A28:A33" xr:uid="{E6D7469D-4CB8-44E2-A78D-14FB65B69E26}"/>
    <dataValidation allowBlank="1" showInputMessage="1" showErrorMessage="1" prompt="Nombre del indicador" sqref="B28:B33" xr:uid="{2CC85170-8BC3-4587-864E-98DC9CA02BE5}"/>
    <dataValidation allowBlank="1" showInputMessage="1" showErrorMessage="1" prompt="Meta anual del indicador" sqref="E28 C28:C33 D29:D33 F32" xr:uid="{B96C5A77-68FF-49E2-BE87-525DC6D07C38}"/>
    <dataValidation allowBlank="1" showInputMessage="1" showErrorMessage="1" prompt="Monto presupuestado para el producto" sqref="D28 E29:E33 G29:H33 F28:F31 F33" xr:uid="{237AA932-BDB8-4737-8BE0-4BA9A7D9A4DB}"/>
    <dataValidation allowBlank="1" showInputMessage="1" showErrorMessage="1" prompt="Meta alcanzada en el trimestre" sqref="G28" xr:uid="{68F10693-E71F-444F-9F9E-95E0872D0327}"/>
    <dataValidation allowBlank="1" showInputMessage="1" showErrorMessage="1" prompt="Monto ejecutado en el trimestre" sqref="H28" xr:uid="{52B4C63A-5353-4D16-8713-3D95A59CA22E}"/>
  </dataValidations>
  <pageMargins left="0.7" right="0.7" top="0.75" bottom="0.75" header="0.3" footer="0.3"/>
  <pageSetup scale="80" fitToHeight="0" orientation="landscape" horizontalDpi="300" verticalDpi="300" r:id="rId1"/>
  <rowBreaks count="1" manualBreakCount="1">
    <brk id="32" max="10" man="1"/>
  </rowBreak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4BA60-6E74-4E3A-8E4E-826903C1C84E}">
  <dimension ref="A2:C9"/>
  <sheetViews>
    <sheetView workbookViewId="0">
      <selection activeCell="C10" sqref="C10"/>
    </sheetView>
  </sheetViews>
  <sheetFormatPr defaultColWidth="11.5703125" defaultRowHeight="14.45"/>
  <cols>
    <col min="1" max="1" width="17.7109375" style="33" bestFit="1" customWidth="1"/>
    <col min="2" max="2" width="16.28515625" style="33" bestFit="1" customWidth="1"/>
    <col min="3" max="3" width="17.7109375" style="33" bestFit="1" customWidth="1"/>
    <col min="4" max="4" width="12.42578125" style="33" bestFit="1" customWidth="1"/>
    <col min="5" max="5" width="13.5703125" style="33" bestFit="1" customWidth="1"/>
    <col min="6" max="6" width="13.42578125" style="33" bestFit="1" customWidth="1"/>
    <col min="7" max="7" width="14.5703125" style="33" bestFit="1" customWidth="1"/>
    <col min="8" max="16384" width="11.5703125" style="33"/>
  </cols>
  <sheetData>
    <row r="2" spans="1:3" s="46" customFormat="1">
      <c r="A2" s="45" t="s">
        <v>94</v>
      </c>
      <c r="B2" s="45" t="s">
        <v>36</v>
      </c>
      <c r="C2" s="45" t="s">
        <v>37</v>
      </c>
    </row>
    <row r="3" spans="1:3">
      <c r="A3" s="33">
        <v>5849</v>
      </c>
      <c r="B3" s="35">
        <v>6800000</v>
      </c>
      <c r="C3" s="35">
        <v>6800000</v>
      </c>
    </row>
    <row r="4" spans="1:3">
      <c r="A4" s="33">
        <v>5851</v>
      </c>
      <c r="B4" s="35">
        <v>16411200</v>
      </c>
      <c r="C4" s="35">
        <v>18935400</v>
      </c>
    </row>
    <row r="5" spans="1:3">
      <c r="A5" s="33">
        <v>7726</v>
      </c>
      <c r="B5" s="35">
        <v>20000000</v>
      </c>
      <c r="C5" s="35">
        <v>26770000</v>
      </c>
    </row>
    <row r="6" spans="1:3">
      <c r="A6" s="33">
        <v>6530</v>
      </c>
      <c r="B6" s="35">
        <v>80000000</v>
      </c>
      <c r="C6" s="35">
        <v>83492886</v>
      </c>
    </row>
    <row r="7" spans="1:3">
      <c r="A7" s="33">
        <v>5850</v>
      </c>
      <c r="B7" s="35">
        <v>267644233</v>
      </c>
      <c r="C7" s="35">
        <v>259417386</v>
      </c>
    </row>
    <row r="8" spans="1:3" ht="15" thickBot="1">
      <c r="A8" s="33" t="s">
        <v>95</v>
      </c>
      <c r="B8" s="44">
        <f>+SUM(B3:B7)</f>
        <v>390855433</v>
      </c>
      <c r="C8" s="44">
        <f>+SUM(C3:C7)</f>
        <v>395415672</v>
      </c>
    </row>
    <row r="9" spans="1:3" ht="15" thickTop="1"/>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A23BBF15C6322549B35D4D93D2BA63D2" ma:contentTypeVersion="12" ma:contentTypeDescription="Crear nuevo documento." ma:contentTypeScope="" ma:versionID="69633386bccfe29166ec9a803cdc0e77">
  <xsd:schema xmlns:xsd="http://www.w3.org/2001/XMLSchema" xmlns:xs="http://www.w3.org/2001/XMLSchema" xmlns:p="http://schemas.microsoft.com/office/2006/metadata/properties" xmlns:ns2="31a93f16-1e57-4089-a656-e30ff64afd3f" xmlns:ns3="2202770d-c6ea-425f-aae2-4f0540e00257" targetNamespace="http://schemas.microsoft.com/office/2006/metadata/properties" ma:root="true" ma:fieldsID="6a16ea9e1b84d30501f23449e4299039" ns2:_="" ns3:_="">
    <xsd:import namespace="31a93f16-1e57-4089-a656-e30ff64afd3f"/>
    <xsd:import namespace="2202770d-c6ea-425f-aae2-4f0540e0025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a93f16-1e57-4089-a656-e30ff64afd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c27695b0-348a-4a9a-afd6-ef3091934b7b"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202770d-c6ea-425f-aae2-4f0540e00257"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0c8e4c7b-2740-476b-bf62-721197a69612}" ma:internalName="TaxCatchAll" ma:showField="CatchAllData" ma:web="2202770d-c6ea-425f-aae2-4f0540e002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202770d-c6ea-425f-aae2-4f0540e00257" xsi:nil="true"/>
    <lcf76f155ced4ddcb4097134ff3c332f xmlns="31a93f16-1e57-4089-a656-e30ff64afd3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2A7E6EB-BD7F-43D9-9266-018893259010}"/>
</file>

<file path=customXml/itemProps2.xml><?xml version="1.0" encoding="utf-8"?>
<ds:datastoreItem xmlns:ds="http://schemas.openxmlformats.org/officeDocument/2006/customXml" ds:itemID="{394469D1-13A5-4460-928E-22B9CE3F2F6D}"/>
</file>

<file path=customXml/itemProps3.xml><?xml version="1.0" encoding="utf-8"?>
<ds:datastoreItem xmlns:ds="http://schemas.openxmlformats.org/officeDocument/2006/customXml" ds:itemID="{81388949-6DD7-45E4-91CC-BE542722E8C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Zaidy María Guillen Alvarez</dc:creator>
  <cp:keywords/>
  <dc:description/>
  <cp:lastModifiedBy>Luis Angel Rodriguez Gonzalez</cp:lastModifiedBy>
  <cp:revision/>
  <dcterms:created xsi:type="dcterms:W3CDTF">2025-07-18T15:38:38Z</dcterms:created>
  <dcterms:modified xsi:type="dcterms:W3CDTF">2026-04-20T14:15:43Z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0x010100A23BBF15C6322549B35D4D93D2BA63D2</vt:lpwstr>
  </property>
  <property fmtid="{D5CDD505-2E9C-101B-9397-08002B2CF9AE}" pid="3" name="MediaServiceImageTags">
    <vt:lpwstr/>
  </property>
</Properties>
</file>