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ministeriodeculturado.sharepoint.com/sites/oai-sp/Documentos OAI/AÑO 2026/Portal Transparencia/Presupuesto/Presupuesto 2026/Abril/"/>
    </mc:Choice>
  </mc:AlternateContent>
  <xr:revisionPtr revIDLastSave="1" documentId="8_{BC45AFFE-2A2F-4F62-8317-ECAEB073EE72}" xr6:coauthVersionLast="47" xr6:coauthVersionMax="47" xr10:uidLastSave="{60E8E42F-F60F-4D4B-B5E2-38BA76FCFEB6}"/>
  <bookViews>
    <workbookView xWindow="-120" yWindow="-120" windowWidth="20730" windowHeight="11160" xr2:uid="{13DDD96C-31B3-4225-8776-23FC71BA5EDB}"/>
  </bookViews>
  <sheets>
    <sheet name="0001" sheetId="1" r:id="rId1"/>
    <sheet name="listado de los lib." sheetId="2" r:id="rId2"/>
  </sheets>
  <definedNames>
    <definedName name="_xlnm._FilterDatabase" localSheetId="1" hidden="1">'listado de los lib.'!$A$11:$E$78</definedName>
    <definedName name="_xlnm.Print_Area" localSheetId="0">'0001'!$A$1:$P$92</definedName>
    <definedName name="_xlnm.Print_Area" localSheetId="1">'listado de los lib.'!$A$1:$E$87</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6" i="2" l="1"/>
  <c r="P84" i="1" l="1"/>
  <c r="P83" i="1" s="1"/>
  <c r="O83" i="1"/>
  <c r="N83" i="1"/>
  <c r="M83" i="1"/>
  <c r="M76" i="1" s="1"/>
  <c r="L83" i="1"/>
  <c r="K83" i="1"/>
  <c r="J83" i="1"/>
  <c r="I83" i="1"/>
  <c r="I76" i="1" s="1"/>
  <c r="H83" i="1"/>
  <c r="G83" i="1"/>
  <c r="F83" i="1"/>
  <c r="E83" i="1"/>
  <c r="E76" i="1" s="1"/>
  <c r="D83" i="1"/>
  <c r="C83" i="1"/>
  <c r="B83" i="1"/>
  <c r="P82" i="1"/>
  <c r="P81" i="1"/>
  <c r="P80" i="1" s="1"/>
  <c r="O80" i="1"/>
  <c r="N80" i="1"/>
  <c r="M80" i="1"/>
  <c r="L80" i="1"/>
  <c r="K80" i="1"/>
  <c r="J80" i="1"/>
  <c r="I80" i="1"/>
  <c r="H80" i="1"/>
  <c r="G80" i="1"/>
  <c r="F80" i="1"/>
  <c r="E80" i="1"/>
  <c r="D80" i="1"/>
  <c r="C80" i="1"/>
  <c r="B80" i="1"/>
  <c r="P79" i="1"/>
  <c r="P78" i="1"/>
  <c r="P77" i="1"/>
  <c r="P76" i="1" s="1"/>
  <c r="O77" i="1"/>
  <c r="O76" i="1" s="1"/>
  <c r="N77" i="1"/>
  <c r="M77" i="1"/>
  <c r="L77" i="1"/>
  <c r="L76" i="1" s="1"/>
  <c r="K77" i="1"/>
  <c r="K76" i="1" s="1"/>
  <c r="J77" i="1"/>
  <c r="I77" i="1"/>
  <c r="H77" i="1"/>
  <c r="H76" i="1" s="1"/>
  <c r="G77" i="1"/>
  <c r="G76" i="1" s="1"/>
  <c r="F77" i="1"/>
  <c r="E77" i="1"/>
  <c r="D77" i="1"/>
  <c r="D76" i="1" s="1"/>
  <c r="C77" i="1"/>
  <c r="C76" i="1" s="1"/>
  <c r="B77" i="1"/>
  <c r="N76" i="1"/>
  <c r="J76" i="1"/>
  <c r="F76" i="1"/>
  <c r="B76" i="1"/>
  <c r="P75" i="1"/>
  <c r="P74" i="1"/>
  <c r="P73" i="1"/>
  <c r="P72" i="1"/>
  <c r="O72" i="1"/>
  <c r="N72" i="1"/>
  <c r="M72" i="1"/>
  <c r="L72" i="1"/>
  <c r="K72" i="1"/>
  <c r="J72" i="1"/>
  <c r="I72" i="1"/>
  <c r="H72" i="1"/>
  <c r="G72" i="1"/>
  <c r="F72" i="1"/>
  <c r="E72" i="1"/>
  <c r="D72" i="1"/>
  <c r="C72" i="1"/>
  <c r="B72" i="1"/>
  <c r="P71" i="1"/>
  <c r="P70" i="1"/>
  <c r="P69" i="1" s="1"/>
  <c r="O69" i="1"/>
  <c r="N69" i="1"/>
  <c r="M69" i="1"/>
  <c r="L69" i="1"/>
  <c r="K69" i="1"/>
  <c r="J69" i="1"/>
  <c r="I69" i="1"/>
  <c r="H69" i="1"/>
  <c r="G69" i="1"/>
  <c r="F69" i="1"/>
  <c r="E69" i="1"/>
  <c r="D69" i="1"/>
  <c r="C69" i="1"/>
  <c r="B69" i="1"/>
  <c r="P68" i="1"/>
  <c r="P64" i="1" s="1"/>
  <c r="P67" i="1"/>
  <c r="P66" i="1"/>
  <c r="P65" i="1"/>
  <c r="O64" i="1"/>
  <c r="N64" i="1"/>
  <c r="M64" i="1"/>
  <c r="L64" i="1"/>
  <c r="K64" i="1"/>
  <c r="J64" i="1"/>
  <c r="I64" i="1"/>
  <c r="H64" i="1"/>
  <c r="G64" i="1"/>
  <c r="F64" i="1"/>
  <c r="E64" i="1"/>
  <c r="D64" i="1"/>
  <c r="C64" i="1"/>
  <c r="B64" i="1"/>
  <c r="P63" i="1"/>
  <c r="P62" i="1"/>
  <c r="P61" i="1"/>
  <c r="P60" i="1"/>
  <c r="P59" i="1"/>
  <c r="P58" i="1"/>
  <c r="P54" i="1" s="1"/>
  <c r="P57" i="1"/>
  <c r="P56" i="1"/>
  <c r="P55" i="1"/>
  <c r="O54" i="1"/>
  <c r="N54" i="1"/>
  <c r="M54" i="1"/>
  <c r="L54" i="1"/>
  <c r="K54" i="1"/>
  <c r="J54" i="1"/>
  <c r="I54" i="1"/>
  <c r="H54" i="1"/>
  <c r="G54" i="1"/>
  <c r="F54" i="1"/>
  <c r="E54" i="1"/>
  <c r="D54" i="1"/>
  <c r="C54" i="1"/>
  <c r="B54" i="1"/>
  <c r="P53" i="1"/>
  <c r="P52" i="1"/>
  <c r="P51" i="1"/>
  <c r="P50" i="1"/>
  <c r="P49" i="1"/>
  <c r="P48" i="1"/>
  <c r="P47" i="1" s="1"/>
  <c r="O47" i="1"/>
  <c r="N47" i="1"/>
  <c r="N85" i="1" s="1"/>
  <c r="M47" i="1"/>
  <c r="M85" i="1" s="1"/>
  <c r="L47" i="1"/>
  <c r="K47" i="1"/>
  <c r="J47" i="1"/>
  <c r="J85" i="1" s="1"/>
  <c r="I47" i="1"/>
  <c r="I85" i="1" s="1"/>
  <c r="H47" i="1"/>
  <c r="G47" i="1"/>
  <c r="F47" i="1"/>
  <c r="F85" i="1" s="1"/>
  <c r="E47" i="1"/>
  <c r="E85" i="1" s="1"/>
  <c r="D47" i="1"/>
  <c r="C47" i="1"/>
  <c r="B47" i="1"/>
  <c r="B85" i="1" s="1"/>
  <c r="P46" i="1"/>
  <c r="P45" i="1"/>
  <c r="P44" i="1"/>
  <c r="P43" i="1"/>
  <c r="P42" i="1"/>
  <c r="P41" i="1"/>
  <c r="P40" i="1"/>
  <c r="P39" i="1"/>
  <c r="P38" i="1"/>
  <c r="O38" i="1"/>
  <c r="N38" i="1"/>
  <c r="M38" i="1"/>
  <c r="L38" i="1"/>
  <c r="K38" i="1"/>
  <c r="J38" i="1"/>
  <c r="I38" i="1"/>
  <c r="H38" i="1"/>
  <c r="G38" i="1"/>
  <c r="F38" i="1"/>
  <c r="E38" i="1"/>
  <c r="D38" i="1"/>
  <c r="C38" i="1"/>
  <c r="B38" i="1"/>
  <c r="P37" i="1"/>
  <c r="P36" i="1"/>
  <c r="P35" i="1"/>
  <c r="P34" i="1"/>
  <c r="P33" i="1"/>
  <c r="P32" i="1"/>
  <c r="P28" i="1" s="1"/>
  <c r="P31" i="1"/>
  <c r="P30" i="1"/>
  <c r="P29" i="1"/>
  <c r="O28" i="1"/>
  <c r="N28" i="1"/>
  <c r="M28" i="1"/>
  <c r="L28" i="1"/>
  <c r="K28" i="1"/>
  <c r="J28" i="1"/>
  <c r="I28" i="1"/>
  <c r="H28" i="1"/>
  <c r="G28" i="1"/>
  <c r="F28" i="1"/>
  <c r="E28" i="1"/>
  <c r="D28" i="1"/>
  <c r="C28" i="1"/>
  <c r="B28" i="1"/>
  <c r="P27" i="1"/>
  <c r="P26" i="1"/>
  <c r="P25" i="1"/>
  <c r="P24" i="1"/>
  <c r="P23" i="1"/>
  <c r="P22" i="1"/>
  <c r="P18" i="1" s="1"/>
  <c r="P21" i="1"/>
  <c r="P20" i="1"/>
  <c r="P19" i="1"/>
  <c r="O18" i="1"/>
  <c r="N18" i="1"/>
  <c r="M18" i="1"/>
  <c r="L18" i="1"/>
  <c r="K18" i="1"/>
  <c r="J18" i="1"/>
  <c r="I18" i="1"/>
  <c r="H18" i="1"/>
  <c r="G18" i="1"/>
  <c r="F18" i="1"/>
  <c r="E18" i="1"/>
  <c r="D18" i="1"/>
  <c r="C18" i="1"/>
  <c r="B18" i="1"/>
  <c r="P17" i="1"/>
  <c r="P16" i="1"/>
  <c r="P12" i="1" s="1"/>
  <c r="P15" i="1"/>
  <c r="P14" i="1"/>
  <c r="P13" i="1"/>
  <c r="O12" i="1"/>
  <c r="O85" i="1" s="1"/>
  <c r="N12" i="1"/>
  <c r="M12" i="1"/>
  <c r="L12" i="1"/>
  <c r="L85" i="1" s="1"/>
  <c r="K12" i="1"/>
  <c r="K85" i="1" s="1"/>
  <c r="J12" i="1"/>
  <c r="I12" i="1"/>
  <c r="H12" i="1"/>
  <c r="H85" i="1" s="1"/>
  <c r="G12" i="1"/>
  <c r="G85" i="1" s="1"/>
  <c r="F12" i="1"/>
  <c r="E12" i="1"/>
  <c r="D12" i="1"/>
  <c r="D85" i="1" s="1"/>
  <c r="C12" i="1"/>
  <c r="C85" i="1" s="1"/>
  <c r="B12" i="1"/>
  <c r="P85" i="1" l="1"/>
</calcChain>
</file>

<file path=xl/sharedStrings.xml><?xml version="1.0" encoding="utf-8"?>
<sst xmlns="http://schemas.openxmlformats.org/spreadsheetml/2006/main" count="371" uniqueCount="333">
  <si>
    <t xml:space="preserve"> DIRECCION FINANCIERA / DEPARTAMENTO DE PRESUPUESTO</t>
  </si>
  <si>
    <t>Año 2026</t>
  </si>
  <si>
    <t xml:space="preserve">Ejecución de Gastos y Aplicaciones financieras </t>
  </si>
  <si>
    <t>En RD$777,522,679.96</t>
  </si>
  <si>
    <t xml:space="preserve">Unidad Ejecutora 0001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</si>
  <si>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</si>
  <si>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</si>
  <si>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</si>
  <si>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</si>
  <si>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</si>
  <si>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</si>
  <si>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</si>
  <si>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</si>
  <si>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</si>
  <si>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</si>
  <si>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</si>
  <si>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</si>
  <si>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</si>
  <si>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</si>
  <si>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</si>
  <si>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</si>
  <si>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</si>
  <si>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</si>
  <si>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</si>
  <si>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</si>
  <si>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</si>
  <si>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</si>
  <si>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</si>
  <si>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</si>
  <si>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</si>
  <si>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</si>
  <si>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</si>
  <si>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</si>
  <si>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</si>
  <si>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</si>
  <si>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</si>
  <si>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</si>
  <si>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</si>
  <si>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</si>
  <si>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</si>
  <si>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</si>
  <si>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</si>
  <si>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</si>
  <si>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</si>
  <si>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</si>
  <si>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</si>
  <si>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</si>
  <si>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</si>
  <si>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</si>
  <si>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</si>
  <si>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</si>
  <si>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</si>
  <si>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</si>
  <si>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</si>
  <si>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</si>
  <si>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</si>
  <si>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</si>
  <si>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</si>
  <si>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</si>
  <si>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</si>
  <si>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</si>
  <si>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</si>
  <si>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</si>
  <si>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</si>
  <si>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</si>
  <si>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</si>
  <si>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</si>
  <si>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</si>
  <si>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</si>
  <si>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</si>
  <si>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</si>
  <si>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</si>
  <si>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</si>
  <si>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</si>
  <si>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</si>
  <si>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</si>
  <si>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</si>
  <si>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</si>
  <si>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</si>
  <si>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</si>
  <si>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</si>
  <si>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</si>
  <si>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</si>
  <si>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</si>
  <si>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</si>
  <si>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</si>
  <si>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</si>
  <si>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</si>
  <si>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</si>
  <si>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</si>
  <si>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</si>
  <si>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</si>
  <si>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</si>
  <si>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</si>
  <si>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</si>
  <si>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</si>
  <si>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</si>
  <si>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r>
      <rPr>
        <b/>
        <sz val="8"/>
        <color theme="1"/>
        <rFont val="Calibri"/>
        <family val="2"/>
        <scheme val="minor"/>
      </rPr>
      <t xml:space="preserve">FUENTE </t>
    </r>
    <r>
      <rPr>
        <sz val="8"/>
        <color theme="1"/>
        <rFont val="Calibri"/>
        <family val="2"/>
        <scheme val="minor"/>
      </rPr>
      <t>: Sistema Integrado de Gestión Financiera  (SIGEF)</t>
    </r>
  </si>
  <si>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</si>
  <si>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</si>
  <si>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</si>
  <si>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JUANA VILLAR GUERRERO</t>
  </si>
  <si>
    <t>ANA V. ADAMES LANTIGUA</t>
  </si>
  <si>
    <t xml:space="preserve">ENCDA. DEPTO. DE PRESUPUESTO </t>
  </si>
  <si>
    <t>DIRECTORA FINANCIERA</t>
  </si>
  <si>
    <t>PAGO DE TARJETAS FLOTILLA CORPORACION NO. 422694, DE LA ASIGNACION DE COMBUSTIBLE, CORRESPONDIENTE AL CORTE DEL 02 DE JUNIO 2026, DONDE SE REFLEJAN LOS CONSUMOS DEL MES DE MAYO 2026, SEGUN ANEXOS</t>
  </si>
  <si>
    <t>BANCO DE RESERVA DE LA REP.  DOM. BANCO SERVICIOS MULTIPLES, SA</t>
  </si>
  <si>
    <t>1730</t>
  </si>
  <si>
    <t>PAGO POR ADQUISICION DE PINTURAS PARA USO INSTITUCIONAL, PROCESO CULTURA-DAF-CM-2026-0010, ORDEN DE COMPRA 2026-00039, SEGUN ANEXOS</t>
  </si>
  <si>
    <t>FERRETERÍA LA 50, SRL</t>
  </si>
  <si>
    <t>1727</t>
  </si>
  <si>
    <t>PAGO POR ADQUISICION DE PINTURAS PARA USO INSTITUCIONAL, PROCESO CULTURA-DAF-CM-2026-0010, ORDEN 2026-00040, SEGUN ANEXOS</t>
  </si>
  <si>
    <t>TECNOFIJACIONES DE DOMINICANA, SRL</t>
  </si>
  <si>
    <t>1726</t>
  </si>
  <si>
    <t>PAGO POR SERVICIOS DE SEGURIDAD PRIVADA PARA CUSTODIA DE TARIMAS Y EQUIPOS DEL DESFILE NACIONAL DE CARNAVAL 2026, PROCESO CULTURA-DAF-CD-2026-0009,ORDEN CULTURA-2026-00012 SEGUN ANEXOS</t>
  </si>
  <si>
    <t>DOMINICAN W NATIONAL S A</t>
  </si>
  <si>
    <t>1724</t>
  </si>
  <si>
    <t>PAGO NO.8, DE LA CERTIFICACION DE CONTRATO BS-0005004-2025, PROCESO CULTURA-DAF-CM-2025-0010, ORDEN 2025-00074, POR ADQUISICION DE GASOIL PREMIUN PARA USO DE LA PLANTA ELECTRICA DE ESTE MINISTERIO, SEGUN ANEXOS</t>
  </si>
  <si>
    <t>NEXT DOMINICANA, SA</t>
  </si>
  <si>
    <t>1722</t>
  </si>
  <si>
    <t>PAGO NO.7, DE LA CERTIFICACION DE CONTRATO BS-0005004-2025, PROCESO CULTURA-DAF-CM-2025-0010, ORDEN 2025-00074, POR ADQUISICION DE GASOIL PREMIUN PARA USO DE LAS PLANTAS ELECTRICAS DE ESTE MINC Y SUS DEPENDENCIAS</t>
  </si>
  <si>
    <t>1721</t>
  </si>
  <si>
    <t>PAGO POR CONTRATACION DE SERVICIOS DE SUSANA AQUINO PARA LA TRANSMISION Y CONDUCCION EN VIVO DEL CARNAVAL NACIONAL 2026, CELEBRADO EL 15 DE MARZO 2026, PROCESO CULTURA-CCC-PEOR-2026-0002, ORDEN 2026-00044, SEGUN ANEXOS</t>
  </si>
  <si>
    <t>IMSAG MEDIA GROUP, SRL</t>
  </si>
  <si>
    <t>1713</t>
  </si>
  <si>
    <t>PAGO POR CONTRATACION DE SERV. DE LOS TALENTOS ENRIQUE QUAILEY Y AQUILES CORREA PARA LA TRANSMISION Y CONDUCCION EN VIVO DEL CARNAVAL NACIONAL 2026, CELEBRADO EL 15/3/2026, PROCESO CULTURA-CCC-PEOR-2026-0002, ORDEN 2026-00045, SEGUN ANEXOS</t>
  </si>
  <si>
    <t>ACUARELA AGENCIA DE MEDIOS &amp; PUBLICIDAD, SRL</t>
  </si>
  <si>
    <t>1712</t>
  </si>
  <si>
    <t>PAGO SERVICIOS TELEFONICOS Y FLOTAS DE ESTE MINISTERIO DE CULTURA Y SUS DEPENDENCIAS, CORRESPONDIENTE AL MES DE ABRIL 2026, (SERVICIO LARGA DISTANCIAS TEL. LOCAL INTERNET Y TV POR CABLE) SEGUN ANEXOS.</t>
  </si>
  <si>
    <t>COMPANIA DOMINICANA DE TELEFONOS C POR A</t>
  </si>
  <si>
    <t>1711</t>
  </si>
  <si>
    <t>PAGO POR CONTRATACION DE SERVICIOS DE LA COMUNICADORA BARBARA PLAZA, PARA LA TRANSMISION Y CONDUCCION EN VIVO DEL CARNAVAL NACIONAL 2026, CELEBRADO EL 15/3/2026, PROCESO CULTURA-CCC-PEOR-2026-0002, ORDEN 2026-00042, SEGUN ANEXOS</t>
  </si>
  <si>
    <t>GRUPO JAQUEZ MOREL, SRL</t>
  </si>
  <si>
    <t>1709</t>
  </si>
  <si>
    <t>PAGO POR CAMBIO DE BATERIA PARA USO DE VEHICULO, PERTENECIENTE A LA FLOTILLA DE ESTE MINISTERIO DE CULTURA, PROCESO CULTURA-DAF-CD-2025-0064, ORDEN 2025-00243, SEGUN ANEXOS</t>
  </si>
  <si>
    <t>AUTOCENTRO NAVARRO, SRL</t>
  </si>
  <si>
    <t>1705</t>
  </si>
  <si>
    <t>PAGO POR ADQUISICION DE CORONAS FUNEBRES POR MOTIVO DEL FALLECIMIENTO DE LOS SEÑORES HECTOR RIZEK Y CARLOS BATISTA  MATOS, PROCESO CULTURA-DAF-CM-2023-0001, ORDEN CULTURA -2023-00109, SEGUN ANEXOS</t>
  </si>
  <si>
    <t>JARDIN ILUSIONES S A</t>
  </si>
  <si>
    <t>1703</t>
  </si>
  <si>
    <t>PAGO POR CONCEPTO DE IMPRESION DE LIBROS Y CONFECCION E IMPRESION DE CAJAS DE LIBROS PARA LA FERIA REGIONAL DEL LIBRO Y LA CULTURA CIBAO 2026, PROCESO CULTURA-DAF-CM-2026-0012, ORDEN 2026-00047, SEGUN ANEXOS</t>
  </si>
  <si>
    <t>EDITORA CORRIPIO, SAS</t>
  </si>
  <si>
    <t>1701</t>
  </si>
  <si>
    <t>FONDO REPONIBLE INSTITUCIONAL AL MINISTERIO DE CULTURA</t>
  </si>
  <si>
    <t>MINISTERIO DE CULTURA</t>
  </si>
  <si>
    <t>1696</t>
  </si>
  <si>
    <t>PAGO POR SERVICIOS DE ROTULACION A REQUERIMIENTO DE ESTE MINISTERIO DE CULTURA Y SUS DEPENDENCIAS, PROCESO CULTURA-DAF-CM-2025-0074, ORDEN CULTURA-2025-00414, SEGUN ANEXOS</t>
  </si>
  <si>
    <t>GENIUS PRINT GRAPHIC, SRL</t>
  </si>
  <si>
    <t>1691</t>
  </si>
  <si>
    <t>PAGO POR ADQUISICION DE MANIQUIES PARA EXPOSICION DE TRAJES DE CARNAVAL, DURANTE LA CELEBRACION DE LA 1ERA FERIA REGIONAL DEL LIBRO Y LA CULTURA CIBAO 2026, PROCESO CULTURA-DAF-CD-2026-0022, ORDEN CULTURA 2026-00071, SEGUN ANEXOS</t>
  </si>
  <si>
    <t>SOFIMAC TECHNOLOGY SOTE, SRL</t>
  </si>
  <si>
    <t>1689</t>
  </si>
  <si>
    <t>PAGO BOLETOS AEREOS PARA LOS INVITADOS INTERNACIONALES QUE PARTICIPARON EN EL DESFILE NACIONAL DE CARNAVAL 2026, CELEBRADO EL 15 DE MARZO 2026, SEGUN ANEXOS.</t>
  </si>
  <si>
    <t>OFICINA DE COORDINACION PRESIDENCIAL</t>
  </si>
  <si>
    <t>1686</t>
  </si>
  <si>
    <t>PAGO  MENOS 20% DEL CONTRATO NO. BS-0007394-2025, POR SERVECIOS DE FUMIGACION Y CONTROL DE PLAGAS EN LAS INSTALACIONES DEL MINC Y SUS DEPENDENCIAS, DURANTE AL MES DE MARZO 2026, PROC- CULT-CCC-CP-2025-0006, ORDEN 2025-00160. SEGUN ANEXOS.</t>
  </si>
  <si>
    <t>INDUSTRIALES TECHA, SRL</t>
  </si>
  <si>
    <t>1679</t>
  </si>
  <si>
    <t>PAGO POR ADQUISICION DE MATERIALES ELECTRICOS VARIOS, PARA SER UTILIZADOS EN ESTE MINISTERIO, PROCESO CULTURA-DAF-CM-2026-0014 ORDEN 2026-00059, SEGUN ANEXOS.</t>
  </si>
  <si>
    <t>CASA DOÑA MARCIA, CADOMA, SRL</t>
  </si>
  <si>
    <t>1677</t>
  </si>
  <si>
    <t>PAGO HORAS EXTRAORDINARIAS MARZO 2026-P01</t>
  </si>
  <si>
    <t>1674</t>
  </si>
  <si>
    <t>PAGO VACACIONES A EX-EMPLEADOS MARZO 2026  P01-MINC</t>
  </si>
  <si>
    <t>1672</t>
  </si>
  <si>
    <t>PAGO POR ADQUISICIÓN DE MASILLAS PARA USO INSTITUCIONAL, PROCESO CULTURA-DAF-CD-2026-0026, ORDEN DE COMPRA  2026-00062, SEGUN DOCUMENTOS ANEXOS.</t>
  </si>
  <si>
    <t>INSTITUCIONALES DIPLÁN GARCÍA, SRL</t>
  </si>
  <si>
    <t>1657</t>
  </si>
  <si>
    <t>PAGO MEDIANTE LA CERT DE CONTRATO  BS-0000091-2026 POR SERVICIO DE MANTENIMIENTO Y REPARACION DE VEHICULOS DE LA FLOTILLA VEHICULAR DE ESTE MINISTERIO, PROCESO CULTURA-DAF-CM-2025-0075, ORDEN 2025-00406, SEGUN ANEXOS</t>
  </si>
  <si>
    <t>AUTO SERVICIO AUTOMOTRIZ INTELIGENTE RD, AUTO SAI RD SRL</t>
  </si>
  <si>
    <t>1649</t>
  </si>
  <si>
    <t>PAGO POR BOTE DE ESCOMBRO EN SEDE PRINCIPAL  DE ESTE MINISTERIO DE CULTURA. CERT. DE CONT. BS-0012436-2024, ADENDUM BS-0015993-2025, PROCESO-CULTURA-DAF-CM-2024-0033, ORDEN 2024-00191, SEGUN ANEXOS.</t>
  </si>
  <si>
    <t>SOLUCIONES INTEGRALES CAF, SRL</t>
  </si>
  <si>
    <t>1648</t>
  </si>
  <si>
    <t>PAGO POR ADQUISICIÓN DE CINTAS PEGANTES Y CORRECTORES, PARA USO DE ESTE MINISTERIO, PROCESO CULTURA-DAF-CM-2026-0015, ORDEN CULTURA-2026-00070, SEGUN DOCUMENTOS ANEXOS.</t>
  </si>
  <si>
    <t>XAVSHA MULTISERVICES, SRL</t>
  </si>
  <si>
    <t>1646</t>
  </si>
  <si>
    <t>PAGO POR IMPRESION DE BANNER A REQUERIMIENTO, PARA USO EN DIFERENTES ACTIVIDADES DEL MINISTERIO, PROCESO CULTURA-DAF-CM-2025-0027, ORDEN CULTURA-2025-00151, SEGUN ANEXOS</t>
  </si>
  <si>
    <t>1640</t>
  </si>
  <si>
    <t>AYUDAS Y DONACIONES DESTINADAS AL PERSONAL DE APOYO EXTERNO E INTERNO Y SERVICIOS ESPECIALES, DURANTE LA CELEBRACION DE LA FERIA REGION DEL LIBRO 2026, ITEM 1,4.3,4.4,4.5 Y 22  DEL PRESUPUESTO APROBADO, SEGUN ANEXOS.</t>
  </si>
  <si>
    <t>1638</t>
  </si>
  <si>
    <t>PAGO POR IMPRESION DE BANNER FULL COLOR EN ESTRUCTURA METALICA, TAMAÑO 20X8 PIES CON INSTALACION INCLUIDA EN STGO. PARA RUEDA DE PRENSA DE LA 1ERA. FERIA REGIONAL DEL LIBRO Y LA CULTURA CIBAO 2026, PROCESO CULTURA-DAF-CM-2025-0027, ORDEN 2025-00151.</t>
  </si>
  <si>
    <t>1624</t>
  </si>
  <si>
    <t>TRANSFERENCIA  A FAVOR DE LA BANDA DE MUSICA MUNICIPAL DE VICENTE NOBLE, CORRESPONDIENTE AL MES DE ABRIL 2026. SEGUN ANEXOS.</t>
  </si>
  <si>
    <t>BANDA DE MUSICA VICENTE NOBLE</t>
  </si>
  <si>
    <t>1619</t>
  </si>
  <si>
    <t>PAGO POR IMPRESION DE BACKPANEL TAMAÑO 12X7 PIES CON INSTAL. INCLUIDA , PARA LA  ACTIVIDAD CON MOTIVO DEL DIA MUNDIAL DEL TEATRO, CELEB. EL 26 DE MARZO 2026 EN EL BAR  DEL TEATRO NACIONAL, PROCESO CULTURA-DAF-CM-2025-0027, ORDEN 2025-00151, SEGUN ANEXOS.</t>
  </si>
  <si>
    <t>PAGO POR SERVICIOS AUDIOVISUALES (CIRCUITO CERRADO Y TRANSMISION RR. SS), DURANTE LA CELEBRACION DEL DESFILE NACIONAL DE CARNAVAL 2026, PROCESO CULTURA-DAF-CD-2026-0018, ORDEN CULTURA-2026-00031, SEGUN ANEXOS</t>
  </si>
  <si>
    <t>AJ IT ELECTRONICS SOLUTIONS, SRL</t>
  </si>
  <si>
    <t>PAGO POR ADQUISICION DE ARREGLOS FLORALES, PUCHEROS Y CENTROS DE MESA PARA USO EN LAS ACTIVIDADES DE ESTE MINISTERIO DE CULTURA, PROCESO CULTURA-DAF-CM-2023-0001, ORDEN CULTURA-2023-00109, SEGUN ANEXOS</t>
  </si>
  <si>
    <t>PAGO POR ADQUISICION DE ARTICULOS DE LIMPIEZA PARA USO DE ESTE MINISTERIO DE CULTURA Y SUS DEPENDENCIAS, PROCESO CULTURA-DAF-CM-2026-0003, ORDEN DE COMPRA 2026-00033, SEGUN ANEXOS</t>
  </si>
  <si>
    <t>GRUPO ADDINCA SRL</t>
  </si>
  <si>
    <t>PAGO ANTICIPO DE 30% DE LA CO. BS-0003252-2026 POR SERV. DE DISEÑO, MONTAJE, ALQUILERES Y ARRENDAMIENTOS DE EQUIPOS P/ SER UTILIZADOS EN LA  PRIMERA FERIA REGIONAL DEL LIBRO Y LA CULTURA CIBAO 2026 DEL 20 AL 26/4/ 2026, PROC- CULT-CCC-PEEX-2026-0001.</t>
  </si>
  <si>
    <t>STAGE VISUAL AND SOUND SVS, SRL</t>
  </si>
  <si>
    <t>TRANSFERENCIA DE FONDOS CORRESPONDIENTE AL PRIMER TRIMESTRE DE ENERO A MARZO 2026, DEL CONVENIO DE GESTION SUSCRITO CON EL PATRONATO DE LA CASA DEL GENERAL GREGORIO LUPERON, INC. CONTRATO NO. CI-0000870-2025, ADENDUM CI-0000169-2026, SEGUN ANEXOS.</t>
  </si>
  <si>
    <t>PATRONATO DE LA CASA DEL GENERAL GREGORIO LUPERON</t>
  </si>
  <si>
    <t>TRANSFERENCIA DE FONDOS CORRESPONDIENTE AL TRIMESTRE ENERO-MARZO 2026 DEL CONVENIO DE GESTION SUSCRITO CON EL PATRONATO PRO CONSERVACION DEL TEMPLO DEL SAGRADO CORAZON DE JESUS DE MOCA, INC., CONTRATO CI-0000113-2026, SEGUN ANEXOS</t>
  </si>
  <si>
    <t>PATRONATO PRO CONSERVACION SANTUARIO SAGRADO CORAZON DE JESUS</t>
  </si>
  <si>
    <t>APORTE ECONOMICO PARA LA REALIZACION DEL XIV CARNAVAL YUMERO 2026, EL CUAL FUE CELEBRADO EN EL MUNICIPIO SAN RAFAEL DEL YUMA PROVINCIA LA ALTAGRACIA , EL DOMINGO 22 DE MARZO 2026, SEGUN ANEXOS.</t>
  </si>
  <si>
    <t>CLUB CULTURAL Y DEPORTIVO DRA. EVANGELINA RODRIGUEZ PEROZO</t>
  </si>
  <si>
    <t>PAGO FACTURA E450000005586, MENOS NOTA DE CREDITO E340000016689, POR SEGURO DE SALUD COMPLEMENTARIO DE EMPLEADOS DE ESTE MINISTERIO DE CULTURA, CORRESPONDIENTE AL PERIODO DEL 01 AL 30 DE ABRIL 2026, SEGUN ANEXOS</t>
  </si>
  <si>
    <t>SEGURO NACIONAL DE SALUD</t>
  </si>
  <si>
    <t>PAGO POR SERVICIOS DE RECOGIDA DE BASURA DE ESTE MINISTERIO DE CULTURA Y SUS DEPENDENCIAS, CORRESPONDIENTE AL MES DE ABRIL 2026, SEGUN ANEXOS.</t>
  </si>
  <si>
    <t>AYUNTAMIENTO DEL DISTRITO NACIONAL</t>
  </si>
  <si>
    <t>PAGO POR SERVICIO DE REPARACION DE MAQUINARIAS DE JARDINERIA USADAS EN LA SEDE Y DEPENDENCIAS, PROCESO CULTURA-DAF-CD-2025-0087, ORDEN CULTURA-2025-00385, SEGUN ANEXOS</t>
  </si>
  <si>
    <t>GRUPO EMPRESARIAL FERLAN, SRL</t>
  </si>
  <si>
    <t>PAGO MENOS EL 20% DE AMORTIZACION AL AVANCE DEL CO BS-0005663-2025, PROCESO CULTURA-CCC-CP-2025-0001, ORDEN 2025-00111, POR SERV DE ALOJAMIENTO EN HOTELES UBICADOS EN STGO DEL 14 AL 16 DE FEB 2026 DE LOS SRES ROBERTO A. SALCEDO Y JAIME SANTIAGO, SEGUN ANE</t>
  </si>
  <si>
    <t>TRAVELISTA, SRL</t>
  </si>
  <si>
    <t>PAGO POR SERVICIO DE ALQUILER DE PORTICOS PARA EL CONTROL Y MEDICION DEL FLUJO DE ASISTENTES, EN EL MARCO DE LA CELEBRACION DEL DESFILE NACIONAL DE CARNAVAL, MEDIANTE PROCESO CULTURA-DAF-CD-2026-0019, ORDEN CULTURA-2026-00038, SEGUN ANEXOS</t>
  </si>
  <si>
    <t>HEYDELL BAR, SRL</t>
  </si>
  <si>
    <t>PAGO POR SEGURO DE SALUD COMPLEMENTARIO DE LOS EMPLEADOS DEL MINISTERIO DE CULTURA, CORRESPONDIENTE AL MES DE ABRIL 2026, SEGUN ANEXOS</t>
  </si>
  <si>
    <t>HUMANO SEGUROS S A</t>
  </si>
  <si>
    <t>PAGO POR SERVICIOS DE NOTARIZACION DE FIRMAS Y ACTOS DE COMPROBACION DE DIFERENTES DOCUMENTOS DE ESTE MINISTERIO DE CULTURA, A REQUERIMIENTO DE LA DIRECCION JURIDICA, SEGUN ANEXOS</t>
  </si>
  <si>
    <t>RAMON ANTONIO MARTINEZ MORILLO</t>
  </si>
  <si>
    <t>PAGO POR SUMINISTRO DE AGUA POTABLE Y ALCANTARILLADO DEL INMUEBLE DONDE ESTA UBICADA  LA OFICINA DE PATRIMONIO CULTURAL EN LA PROVINCIA PUERTO PLATA, DEPENDENCIA DE ESTE MINC, CORRESPONDIENTE AL MES DE ABRIL 2026, SEGUN ANEXOS.</t>
  </si>
  <si>
    <t>CORPORACION DE ACUEDUCTO Y ALCANTARILLADO DE PTO PLATA</t>
  </si>
  <si>
    <t>PAGO POR SERVICIOS DE REPARACION A GENERADOR ELECTRICO MARCA CATERPILAR DE ESTE MINISTERIO DE CULTURA, PROCESO CULTURA-DAF-CM-2025-0039, ORDEN 2025-00199, SEGUN ANEXOS</t>
  </si>
  <si>
    <t>INGENIERÍA ELECTROMECÁNICA Y CONSTRUCCIONES DINGECON, SRL</t>
  </si>
  <si>
    <t>PAGO POR ADQUISICION DE ARTICULOS DE LIMPIEZA PARA USO DE ESTE MINISTERIO Y SUS DEPENDENCIAS, PROCESO CULTURA-DAF-CM-2026-0003, ORDEN DE COMPRA CULTURA-2026-00034, SEGUN ANEXOS</t>
  </si>
  <si>
    <t>GTG INDUSTRIAL, SRL</t>
  </si>
  <si>
    <t>PAGO POR SERVICIO DE POSICIONAMIENTO GLOBAL (GPS) PARA LA FLOTILLA VEHICULAR DE ESTE MINISTERIO DE CULTURA PROCESO CULTURA-DAF-CD-2025-0019, ORDEN DE COMPRA CULTURA-2025-00054, CORRESPONDIENTE A MARZO 2026, SEGUN ANEXOS</t>
  </si>
  <si>
    <t>PYQUI MOVIL, SRL</t>
  </si>
  <si>
    <t>TRANSFERENCIA A FAVOR DEL ARCHIVO GENERAL DE LA NACION (AGN), PARA CUBRIR GASTOS DE CAPITAL CORRESPONDIENTE A ABRIL 2026, SEGUN ANEXOS.</t>
  </si>
  <si>
    <t>ARCHIVO GRAL DE LA NACION</t>
  </si>
  <si>
    <t>TRANSFERENCIA  A FAVOR DEL ARCHIVO GENERAL DE LA NACION (AGN), CORRESPONDIENTE A LA SUBVENCION POR GASTOS Y PAGO DE NOMINA DEL MES DE ABRIL 2026, SEGUN ANEXOS.</t>
  </si>
  <si>
    <t>PAGO POR SERVICIOS DE AGUA POTABLE DE ESTE MINISTERIO DE CULTURA Y SUS DEPENDENCIAS CORRESPONDIENTE AL MES DE ABRIL 2026, SEGUN ANEXOS</t>
  </si>
  <si>
    <t>CORPORACION DEL ACUEDUCTO Y ALCANTARILLADO DE SANTO DOMINGO</t>
  </si>
  <si>
    <t>PAGO SERVICIOS DE ENERGIA ELECTRICA DE LAS DEPENDENCIAS DE ESTE MINISTERIO DE CULTURA EN LA REGION NORTE, CORRESPONDIENTE AL MES DE MARZO 2026, SEGUN ANEXOS</t>
  </si>
  <si>
    <t>EDENORTE DOMINICANA S A</t>
  </si>
  <si>
    <t>P/SUELDO TEMPORALES ABRIL 2026-P-01-MINC.</t>
  </si>
  <si>
    <t>2 BENEFICIARIOS</t>
  </si>
  <si>
    <t>P/TRAMITE DE PENSION-ABRIL 2026-PROG.01-MINC</t>
  </si>
  <si>
    <t>PAGO POR SERVICIOS DE AGUA, CLOACA Y AYUNTAMIENTO DEL CENTRO DE LA CULTURA DE SANTIAGO, CONTRATO 01058338, DEPENDENCIA DE ESTE MINC, UBICADA EN LA REGION NORTE, CORRESPONDIENTE AL MES DE ABRIL 2026, SEGUN ANEXOS.</t>
  </si>
  <si>
    <t>CORPORACION DE ACUEDUCTO Y ALCANTARILLADO DE SANTIAGO</t>
  </si>
  <si>
    <t>TRANSFERENCIA DE FONDOS, CORRESPONDIENTE AL PRIMER TRIMESTRE  ENERO A MARZO 2026, DEL CONVENIO DE GESTION SUSCRITO CON LA FUNDACION FIL ARMONIA ACORDES DE  ESPERANZAS, INC.CONT. NO.CI-0000116-2026, SEGUN ANEXOS</t>
  </si>
  <si>
    <t>FUNDACION FIL ARMONIA ACORDES DE ESPERANZAS</t>
  </si>
  <si>
    <t>PAGO POR SERVICIOS DE AGUA, CLOACA Y AYUNTAMIENTO DEL GRAN TEATRO DEL CIBAO, CONTRATO 01236928, CORRESPONDIENTE AL MES DE MARZO 2026, DEPENDENCIA DE ESTE MINC, SEGUN ANEXOS.</t>
  </si>
  <si>
    <t>P/PRIMA DE TRANSPORTE-ABRIL 2026-PROG.01-MINC</t>
  </si>
  <si>
    <t>P/INTERINATO-ABRIL 2026-PROG.01-MINC</t>
  </si>
  <si>
    <t>P/SUPLENCIA-ABRIL 2026-PROG.01-MINC</t>
  </si>
  <si>
    <t>P/CARACTER EVENTUAL-ABRIL 2026-PROG.01-MINC</t>
  </si>
  <si>
    <t>P/PERIODO PROBATORIO-ABRIL 2026-PROG.01-MINC</t>
  </si>
  <si>
    <t>P/COMPENS. DE SEGURIDAD-ABRIL 2026-PROG.01-MINC</t>
  </si>
  <si>
    <t>P/SUELDO FIJO-ABRIL 2026-PROG.13-MINC</t>
  </si>
  <si>
    <t>P/SUELDO FIJO-ABRIL 2026-PROG.11-MINC</t>
  </si>
  <si>
    <t>P/SUELDO FIJO-ABRIL 2026-PROG.01-MINC</t>
  </si>
  <si>
    <t>TRANSFERENCIA A FAVOR DEL CORO DE CAMARA KORIBE, CORRESPONDIENTE AL MES DE ABRIL 2026, SEGUN ANEXOS.</t>
  </si>
  <si>
    <t>TRANSFERENCIA A FAVOR DE PROYECTOS CULTURALES, CORRESPONDIENTE AL MES DE ABRIL 2026, SEGUN ANEXOS.</t>
  </si>
  <si>
    <t>TRANSFERENCIA A FAVOR DE ACTIVIDADES CULTURALES, CORRESPONDIENTE AL MES DE ABRIL 2026, SEGUN ANEXOS.</t>
  </si>
  <si>
    <t>TRANSFERENCIA A FAVOR DEL TEATRO ORQUESTAL DOMINICANO, CORRESPONDIENTE AL MES DE ABRIL 2026, SEGUN ANEXOS.</t>
  </si>
  <si>
    <t>TRANSFERENCIA A FAVOR DE LA DIRECCION DE CULTURA DOMINICANA  EN EL EXTERIOR, CORRESPONDIENTE AL MES DE ABRIL 2026, SEGUN ANEXOS.</t>
  </si>
  <si>
    <t>TRANSFERENCIA A FAVOR DE LA BANDA DE MUSICA MUNICIPAL BY LUIS ANTONIO BELTRE-AZUA, CORRESPONDIENTE AL MES DE ABRIL 2026, SEGUN ANEXOS.</t>
  </si>
  <si>
    <t>BANDA DE MUSICA MUNICIPAL BY LUIS ANTONIO BELTRE</t>
  </si>
  <si>
    <t>TRANSFERENCIA A FAVOR DE LA  ACADEMIA DOMINICANA DE LA HISTORIA, CORRESPONDIENTE AL MES DE ABRIL 2026, SEGUN ANEXOS.</t>
  </si>
  <si>
    <t>ACADEMIA DOMINICANA DE LA HISTORIA</t>
  </si>
  <si>
    <t>TRANSFERENCIA DE FONDOS, CORRESPONDIENTE AL PRIMER TRIMESTRE  ENERO A MARZO 2026, DEL CONVENIO DE GESTION SUSCRITO CON LA FUNDACION PATRONATO CUEVA DE LAS MARAVILLAS, INC.CONT. NO.CI-0000785-2025, ADENDUM CI-0000114-2026, SEGUN ANEXOS.</t>
  </si>
  <si>
    <t>FUNDACION PATRONATO CUEVA DE LAS MARAVILLAS</t>
  </si>
  <si>
    <t>TRANSFERENCIA A FAVOR DE LA DIRECCION GENERAL DE CINE, POR CONCEPTO DE GASTOS CORRIENTES Y NOMINA DEL MES DE ABRIL 2026. SEGUN ANEXOS.</t>
  </si>
  <si>
    <t>DIRECCION GENERAL DE CINE</t>
  </si>
  <si>
    <t>TRANSFERENCIA A FAVOR DE CORPORACION ESTATAL DE RADIO Y TELEVISION, (CERTV) CORRESPONDIENTE AL MES DE ABRIL 2026, PARA PAGO DE NOMINA Y APORTE PARA GASTOS ADMINISTRATIVOS Y ENERGIA ELECTRICA, SEGUN ANEXOS.</t>
  </si>
  <si>
    <t>CORPORACIÓN ESTATAL DE RADIO Y TELEVISIÓN (CERTV)</t>
  </si>
  <si>
    <t>TRANSFERENCIA  A  FAVOR DE LA DIRECCION GENERAL DE MECENAZGO POR CONCEPTO DE GASTOS OPERATIVOS Y ADMINISTRATIVOS CORRESPONDIENTE AL MES DE ABRIL 2026, SEGUN ANEXOS</t>
  </si>
  <si>
    <t>DIRECCION GENERAL DE MECENAZGO</t>
  </si>
  <si>
    <t>PAGO TRANSFERENCIA DE FONDOS CORRESPONDIENTE AL PRIMER TRIMESTRE ENERO A MARZO 2026, DEL CONVENIO DE GESTION SUSCRITO CON LA FUNDACION CASA DE TEATRO, INC. CONTRATO NO. CI-0000166-2026, SEGUN ANEXOS.</t>
  </si>
  <si>
    <t>CASA DE TEATRO INC</t>
  </si>
  <si>
    <t>PAGO TRANSFERENCIA DE FONDOS CORRESPONDIENTES AL PRIMER TRIMESTRE ENERO A MARZO 2026, DEL CONVENIO DE GESTION SUSCRITO CON LA FUNDACION BONAO PARA LA CULTURA, INC. CONTRATO NO. CI-0000869-2025, ADENDUM CI-0000168-2026, SEGUN ANEXOS.</t>
  </si>
  <si>
    <t>FUNDACION BONAO PARA LA CULTURA INC</t>
  </si>
  <si>
    <t>PAGO TRANSFERENCIAS DE FONDOS CORRESPONDIENTES AL PRIMER TRIMESTRE ENERO A MARZO 2026, DEL CONVENIO DE GESTION SUSCRITO CON EL PATRONATO DE TRAMPOLIN, MUSEO INFANTIL INC. CONTRATO NO. CI-0000676-2025, ADEDM CI-0000103-2026, SEGUN ANEXOS.</t>
  </si>
  <si>
    <t>PATRONATO DE TRAMPOLIN MUSEO INFANTIL, INC.</t>
  </si>
  <si>
    <t>PAGO SERVICIOS TELEFONICOS Y FLOTAS DE ESTE MINISTERIO DE CULTURA Y SUS DEPENDENCIAS, CORRESPONDIENTE AL MES DE MARZO 2026, (SERVICIO LARGA DISTANCIAS TEL. LOCAL INTERNET Y TV POR CABLE) SEGUN ANEXOS.</t>
  </si>
  <si>
    <t>PAGO SERVICIOS DE ENERGIA ELECTRICA DE ESTE MINISTERIO DE CULTURA Y SUS DEPENDENCIAS CORRESPONDIENTE AL MES DE MARZO 2026, SEGUN ANEXOS</t>
  </si>
  <si>
    <t>EMPRESA DISTRIBUIDORA DE ELECTRICIDAD DEL ESTE S A</t>
  </si>
  <si>
    <t>PAGO POR SERVICIOS DE RECOGIDA DE BASURA DE LAS DEPENDENCIAS DE ESTE MINISTERIO DE CULTURA UBICADAS EN LA REGION NORTE, CORRESPONDIENTE AL MES DE ABRIL 2026, SEGUN ANEXOS</t>
  </si>
  <si>
    <t>AYUNTAMIENTO DEL MUNICIPIO DE SANTIAGO</t>
  </si>
  <si>
    <t>PAGO POR SUMINISTRO DE AGUA ,CORRESPONDIENTE AL MES MARZO 2026 DEL INMUEBLE DONDE ESTA UBICADA LA CASA DE LA CULTURA MARIA MONTES, EN LA PROVINCIA BARAHONA, DEPENDENCIA DE ESTE MINISTERIO DE CULTURA, SEGUN ANEXOS.</t>
  </si>
  <si>
    <t>INST NAC DE AGUAS POTABLES Y ALCATARILLADOS</t>
  </si>
  <si>
    <t>PAGO POR SERVICIO DE ALQUILER DE RADIOS DE COMUNICACION PARA USO OPERATIVO DURANTE DESFILE NACIONAL DE CARNAVAL 2026, REALIZADO EL 15 DE MARZO 2026 EN EL MALECON DE SANTO DOMINGO, PROCESO CULTURA-DAF-CD-2026-0011, ORDEN 2026-00010, SEGUN ANEXOS</t>
  </si>
  <si>
    <t>COSMOS SISTEMAS DE SATELITES, SRL</t>
  </si>
  <si>
    <t>PAGO POR ALQUILER MES DE ABRIL 2026, DE LA NAVE PARA ALMACENAMIENTO DE MERCANCIAS Y ACTIVOS FIJOS DE LA SEDE Y SUS DEPEND. CONT. NO. BS-0005468-2025, PROC. CULT.CCC-PEPU-2025-0002, ORDEN 2025-00122, SEGUN ANEXOS.</t>
  </si>
  <si>
    <t>CHB CONCEPTUAL HOLDING BUSINESS, SRL</t>
  </si>
  <si>
    <t>PAGO POR SERVICIOS DE ENERGIA ELECTRICA DEL CENTRO CULTURAL MARIA MONTEZ (BARAHONA), CORRESPONDIENTE AL MES DE FEBRERO 2026, SEGUN ANEXOS.</t>
  </si>
  <si>
    <t>EDESUR DOMINICANA, S.A</t>
  </si>
  <si>
    <t>TRANSFERENCIA DE FONDOS CORRESPONDIENTE AL PRIMER TRIMESTRE ENERO-MARZO 2026 DEL CONVENIO DE GESTION SUSCRITO CON LA FUNDACION AMIGOS DEL TEATRO NACIONAL, INC., CONTRATO NO. CI-0000101-2026, SEGUN ANEXOS</t>
  </si>
  <si>
    <t>FUNDACION AMIGOS DEL TEATRO NACIONAL</t>
  </si>
  <si>
    <t>TRANSFERENCIA DE FONDOS CORRESPONDIENTE AL PRIMER TRIMESTRE ENERO-MARZO 2026 DEL CONVENIO DE GESTION SUSCRITO CON LA FUNDACION TEATRO CUCARA MACARA INC CONTRATO. CI-000081-2026, SEGUN ANEXOS</t>
  </si>
  <si>
    <t>FUNDACION TEATRO CUCARA MACARA INC</t>
  </si>
  <si>
    <t>TRANSFERENCIA DE FONDOS CORRESPONDIENTE AL PRIMER TRIMESTRE ENERO-MARZO 2026 DEL CONVENIO DE GESTION SUSCRITO CON LA FUNDACION PRESIDENTE RAMON CACERES, INC., CONTRATO NO. CI-0000786-2025, ADENDUM CI-0000100-2026, SEGUN ANEXOS</t>
  </si>
  <si>
    <t>FUNDACION PRESIDENTE RAMON CACERES</t>
  </si>
  <si>
    <t>PAGO MENOS 20% DE AMORT. DE LA CERT CONTRATO BS-0011143-2025, LOTE I,POR SERV. DE ALIMENTACION INSTITUCIONAL PARA EL PERSONAL QUE DIO APOYO DEL 14 AL16 DE MARZO EN EL DESFILE NACIONAL DE CARNAVAL 2026, PROCESO CULTURA-CCC-LPN-2025-0003, ORDEN 2025-00263.</t>
  </si>
  <si>
    <t>CANTABRIA BRAND REPRESENTATIVE, SRL</t>
  </si>
  <si>
    <t>PAGO POR ADQUISION DE AZUCAR CREMA, AZUCAR SPLENDA Y TE DE MANZANILLA PARA USO DE ESTE MINC, PROCESO CULTURA DAF-CM-2026-0001, ORDEN CULTURA 2026-00018,SEGUN ANEXOS</t>
  </si>
  <si>
    <t>INVERSIONES R &amp; S DI MC, S.R.L</t>
  </si>
  <si>
    <t>TRANSFERENCIA A FAVOR DEL INSTITUTO DUARTIANO, CORRESPONDIENTE A GASTOS CORRIENTES Y PAGO DE NOMINA DEL MES DE ABRIL 2O26, SEGUN ANEXOS</t>
  </si>
  <si>
    <t>INSTITUTO DUARTIANO</t>
  </si>
  <si>
    <t>PAGO POR ADQUISICION DE PRODUCTOS COMESTIBLES(CAFE, CREMA  PARA CAFE Y TE) PARA REPOSICION DE ALMACEN Y USO DE ESTE MINISTERIO, PROCESO CULTURA-DAF-CM-2026-0001, ORDEN CULTURA-2026-00017</t>
  </si>
  <si>
    <t>PAGO DE TARJETAS FLOTILLA CORPORACION NO. 422694, DE LA ASIGNACION DE COMBUSTIBLE, CORRESPONDIENTE AL CORTE DEL 02 DE MAYO 2026, DONDE SE REFLEJAN LOS CONSUMOS DEL MES DE ABRIL 2026, SEGUN ANEXOS</t>
  </si>
  <si>
    <t>TRANSFERENCIA A FAVOR DE (32) ASFL DEL SECTOR CULTURAL, CORRESPONDIENTE A LA SUBVENCION DEL MES DE ABRIL 2026, SEGUN ANEXOS</t>
  </si>
  <si>
    <t>32 BENEFICIARIOS</t>
  </si>
  <si>
    <t>PAGO TRANSFERENCIA DE FONDO CORRESPONDIENTE AL PRIMER TRIMESTRE  DE ENERO A MARZO 2026, DEL CONVENIO DE GESTION SUSCRITO CON TEATRO GULOYA. INC., CONTRATO NO. CI-0000069-2026, SEGUN ANEXOS.</t>
  </si>
  <si>
    <t>TEATRO GULOYA</t>
  </si>
  <si>
    <t>PAGO TRANSFERENCIA DE FONDO CORRESPONDIENTE AL PRIMER TRIMESTRE  DE ENERO A MARZO 2026, DEL CONVENIO DE GESTION SUSCRITO CON LA FUNDACION VIVE EN ARMONIA ATRAVES DE LAS ARTES. INC., CONTRATO NO. CI-0000070-2026, SEGUN ANEXOS.</t>
  </si>
  <si>
    <t>FUNDACIÓN VIVE EN ARMONÍA A TRAVÉS DE LAS ARTES FUNDARMONIARTES</t>
  </si>
  <si>
    <t>TRANSFERENCIA A FAVOR DE LA BANDA DE MUSICA DE BANI, CORRESPONDIENTE AL  MES DE ABRIL 2026, SEGUN ANEXOS.</t>
  </si>
  <si>
    <t>BANDA MUNICIPAL DE MUSICA DE BANI</t>
  </si>
  <si>
    <t>PAGO CORRESPONDIENTE AL SEGURO DE VIDA COLECTIVO NO. 2-2-102-0120483, DEL MINISTERIO DE CULTURA, CORRRESPONDIENTE AL MES DE ABRIL 2026, SEGUN ANEXOS</t>
  </si>
  <si>
    <t>SEGUROS RESERVAS, SA</t>
  </si>
  <si>
    <t>PAGO POR ADQUISICION DE DESECHABLES PARA USO DEL MINISTERIO DE CULTURA , MEDIANTE PROCESO CULTURA-DAF-CM-2026-0002, ORDEN DE COMPRA CULTURA-2026-00023, SEGUN ANEXOS.</t>
  </si>
  <si>
    <t>PAGO TRANSFERENCIA DE FONDO CORRESPONDIENTE AL PRIMER TRIMESTRE  DE ENERO, A MARZO 2026, DEL CONVENIO DE GESTION SUSCRITO CON LA FUNDACION SINFONICA NAC. INC., CONTRATO NO. CI-0000071-2026, SEGUN ANEXOS.</t>
  </si>
  <si>
    <t>FUNDACION ORQUESTA SINFONICA NACIONAL INC</t>
  </si>
  <si>
    <t>PAGO POR SERVICIO DE ALQUILER DE SONIDO, PARA  ACTIVIDAD INSTITUCIONAL DE ESTE MINISTERIO DE CULTURA  REALIZADA EL 12 DE MARZO 2026, EN EL TEATRO NACIONAL, PROCESO CULTURA DAF-CD-2026-0013, ORDEN CULTURA-2026-00032, SEGUN ANEXOS.</t>
  </si>
  <si>
    <t>AUDIO SOLUCIONES, SRL</t>
  </si>
  <si>
    <t>PAGO CUB 07, Y FINAL MENOS AMORT. 20%,CERT. CO-0001630-2019, ADENDUM CO-0001189-2020/ CO-0000715-2021/ CO-0001202-2022/ CO-0003144-2024/ CO-0000323-2026, PARA LA REHABILIT. ELECT. DEL 1ER Y 2DO NIVEL DE ESTE MINC Y EL GRAN TEATRO DEL CIBAO, SEGUN ANEXOS.</t>
  </si>
  <si>
    <t>ENERGIA ELECTRICA S A</t>
  </si>
  <si>
    <t>PAGO POR SERVICIOS DE INTERNET MOVIL Y TELEFONICAS DE LAS FLOTAS DE ESTE MINISTERIO DE CULTURA, CORRESPONDIENTE AL MES DE MARZO 2026 (TEL. LOCAL Y SERV. DE INTERNET Y TV POR CABLE), SEGUN ANEXOS</t>
  </si>
  <si>
    <t>ALTICE DOMINICANA, SA</t>
  </si>
  <si>
    <t>PAGO JURADOS PREMIO LUIS DIAS MUSICA DEL CARNAVAL DOM. 2026.</t>
  </si>
  <si>
    <t>PAGO GANADORES PREMIO LUIS DIAS DEL CARNAVAL DOM. 2026.</t>
  </si>
  <si>
    <t>PAGO POR SERVICIO DE ALQUILER DE BAÑOS Y DUCHAS PORTÁTILES PARA EL DESFILE NACIONAL DE CARNAVAL 2026, PROCESO CULTURA-DAF-CD-2026-0007, ORDEN CULTURA-2026-00006, SEGUN  ANEXOS.</t>
  </si>
  <si>
    <t>SERVICIOS PORTÁTILES DOMINICANOS, (SERVIPORT), SRL</t>
  </si>
  <si>
    <t>P/OTROS VIATICOS DESFILE NACIONAL DEL CARNAVAL 2026-MINC</t>
  </si>
  <si>
    <t>PAGO MENOS 20% DE LA CERT. DE CONT. NO.BS-0015510-2025, POR SERVICIOS DE CATERING, PARA USO INSTITUCIONAL EN LA SEDE Y DEPENDENCIAS, PROC-CULT-CCC-CP-2025-0012, ORDEN 2025-00426, SEGUN ANEXOS.</t>
  </si>
  <si>
    <t>PAGO POR ADQUISICION DE DESECHABLES PARA USO DEL MINISTERIO DE CULTURA, MEDIANTE PROCESO CULTURA-DAF-CM-2026-0002, ORDEN DE COMPRA CULTURA-2026-00024, SEGUN ANEXOS.</t>
  </si>
  <si>
    <t>SOLDIER ELECTRONIC SECURITY SES, SRL</t>
  </si>
  <si>
    <t>PAGO POR ADQUISICION DE DESECHABLES PARA USO DEL MINISTERIO DE CULTURA, MEDIANTE PROCESO CULTURA-DAF-CM-2026-0002, ORDEN DE COMPRA CULTURA-2026-00022, SEGUN ANEXOS.</t>
  </si>
  <si>
    <t>PAGO PREMIO FELIPE ABREU AL MERITO DEL CARNAVAL DOM. 2026.</t>
  </si>
  <si>
    <t>Monto</t>
  </si>
  <si>
    <t xml:space="preserve">Descripcion </t>
  </si>
  <si>
    <t xml:space="preserve">Beneficiario </t>
  </si>
  <si>
    <t>LIB.</t>
  </si>
  <si>
    <t>Fecha</t>
  </si>
  <si>
    <t xml:space="preserve">UNIDAD EJECUTORA 0001 	</t>
  </si>
  <si>
    <t>DESDE EL 01 AL 30 DE ABRIL 2026</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</si>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</sst>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1"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b/>
      <sz val="12"/>
      <color theme="1"/>
      <name val="Calibri"/>
      <family val="2"/>
      <scheme val="minor"/>
    </font>
    <font>
      <b/>
      <sz val="6"/>
      <color theme="0"/>
      <name val="Calibri"/>
      <family val="2"/>
      <scheme val="minor"/>
    </font>
    <font>
      <b/>
      <sz val="6"/>
      <color theme="1"/>
      <name val="Calibri"/>
      <family val="2"/>
      <scheme val="minor"/>
    </font>
    <font>
      <b/>
      <sz val="6"/>
      <name val="Calibri"/>
      <family val="2"/>
      <scheme val="minor"/>
    </font>
    <font>
      <sz val="6"/>
      <color theme="1"/>
      <name val="Calibri"/>
      <family val="2"/>
      <scheme val="minor"/>
    </font>
    <font>
      <sz val="6"/>
      <name val="Calibri"/>
      <family val="2"/>
      <scheme val="minor"/>
    </font>
    <font>
      <sz val="8"/>
      <color theme="1"/>
      <name val="Calibri"/>
      <family val="2"/>
      <scheme val="minor"/>
    </font>
    <font>
      <b/>
      <sz val="8"/>
      <color theme="1"/>
      <name val="Calibri"/>
      <family val="2"/>
      <scheme val="minor"/>
    </font>
    <font>
      <b/>
      <sz val="11"/>
      <name val="Calibri"/>
      <family val="2"/>
      <scheme val="minor"/>
    </font>
    <font>
      <sz val="11"/>
      <color rgb="FF000000"/>
      <name val="Calibri"/>
      <family val="2"/>
      <scheme val="minor"/>
    </font>
    <font>
      <b/>
      <sz val="11"/>
      <color theme="0"/>
      <name val="Calibri"/>
      <family val="2"/>
      <scheme val="minor"/>
    </font>
    <font>
      <b/>
      <sz val="11"/>
      <color indexed="8"/>
      <name val="Calibri"/>
      <family val="2"/>
      <scheme val="minor"/>
    </font>
    <font>
      <b/>
      <sz val="16"/>
      <name val="Calibri"/>
      <family val="2"/>
      <scheme val="minor"/>
    </font>
    <font>
      <sz val="12"/>
      <name val="Calibri"/>
      <family val="2"/>
      <scheme val="minor"/>
    </font>
    <font>
      <b/>
      <sz val="12"/>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2060"/>
        <bgColor theme="4" tint="0.79998168889431442"/>
      </patternFill>
    </fill>
    <fill>
      <patternFill patternType="solid">
        <fgColor rgb="FF002060"/>
        <bgColor indexed="64"/>
      </patternFill>
    </fill>
    <fill>
      <patternFill patternType="solid">
        <fgColor theme="4" tint="-0.499984740745262"/>
        <bgColor theme="4" tint="0.79998168889431442"/>
      </patternFill>
    </fill>
    <fill>
      <patternFill patternType="solid">
        <fgColor theme="8" tint="0.39997558519241921"/>
        <bgColor theme="4" tint="0.79998168889431442"/>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4">
    <xf numFmtId="0" fontId="0" fillId="0" borderId="0" xfId="0"/>
    <xf numFmtId="0" fontId="0" fillId="2" borderId="0" xfId="0" applyFill="1" applyAlignment="1">
      <alignment vertical="center"/>
    </xf>
    <xf numFmtId="0" fontId="0" fillId="0" borderId="0" xfId="0" applyAlignment="1">
      <alignment vertical="center"/>
    </xf>
    <xf numFmtId="0" fontId="7" fillId="4" borderId="2" xfId="0" applyFont="1" applyFill="1" applyBorder="1" applyAlignment="1">
      <alignment horizontal="center" vertical="center"/>
    </xf>
    <xf numFmtId="0" fontId="7" fillId="4" borderId="7" xfId="0" applyFont="1" applyFill="1" applyBorder="1" applyAlignment="1">
      <alignment horizontal="center" vertical="center"/>
    </xf>
    <xf numFmtId="0" fontId="8" fillId="0" borderId="8" xfId="0" applyFont="1" applyBorder="1" applyAlignment="1">
      <alignment horizontal="left" vertical="center"/>
    </xf>
    <xf numFmtId="165" fontId="9" fillId="0" borderId="8" xfId="0" applyNumberFormat="1" applyFont="1" applyBorder="1" applyAlignment="1">
      <alignment vertical="center"/>
    </xf>
    <xf numFmtId="0" fontId="8" fillId="0" borderId="0" xfId="0" applyFont="1" applyAlignment="1">
      <alignment horizontal="left" vertical="center" wrapText="1"/>
    </xf>
    <xf numFmtId="4" fontId="9" fillId="0" borderId="0" xfId="0" applyNumberFormat="1" applyFont="1" applyAlignment="1">
      <alignment vertical="center"/>
    </xf>
    <xf numFmtId="0" fontId="10" fillId="0" borderId="0" xfId="0" applyFont="1" applyAlignment="1">
      <alignment horizontal="left" vertical="center"/>
    </xf>
    <xf numFmtId="4" fontId="11"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9" fillId="0" borderId="0" xfId="0" applyFont="1" applyAlignment="1">
      <alignment horizontal="left" vertical="center" wrapText="1"/>
    </xf>
    <xf numFmtId="0" fontId="2" fillId="0" borderId="0" xfId="0" applyFont="1" applyAlignment="1">
      <alignment vertical="center"/>
    </xf>
    <xf numFmtId="0" fontId="8" fillId="0" borderId="0" xfId="0" applyFont="1" applyAlignment="1">
      <alignment horizontal="left" vertical="center"/>
    </xf>
    <xf numFmtId="4" fontId="9" fillId="0" borderId="8" xfId="0" applyNumberFormat="1" applyFont="1" applyBorder="1" applyAlignment="1">
      <alignment vertical="center"/>
    </xf>
    <xf numFmtId="4" fontId="10" fillId="0" borderId="0" xfId="0" applyNumberFormat="1" applyFont="1" applyAlignment="1">
      <alignment vertical="center"/>
    </xf>
    <xf numFmtId="4" fontId="8" fillId="0" borderId="0" xfId="0" applyNumberFormat="1" applyFont="1" applyAlignment="1">
      <alignment vertical="center"/>
    </xf>
    <xf numFmtId="0" fontId="7" fillId="3" borderId="10" xfId="0" applyFont="1" applyFill="1" applyBorder="1" applyAlignment="1">
      <alignment vertical="center"/>
    </xf>
    <xf numFmtId="4" fontId="7" fillId="3" borderId="10" xfId="0" applyNumberFormat="1" applyFont="1" applyFill="1" applyBorder="1" applyAlignment="1">
      <alignment vertical="center"/>
    </xf>
    <xf numFmtId="40" fontId="0" fillId="0" borderId="0" xfId="0" applyNumberFormat="1" applyAlignment="1">
      <alignment vertical="center"/>
    </xf>
    <xf numFmtId="4" fontId="0" fillId="0" borderId="0" xfId="0" applyNumberFormat="1" applyAlignment="1">
      <alignment vertical="center"/>
    </xf>
    <xf numFmtId="0" fontId="12" fillId="0" borderId="0" xfId="0" applyFont="1" applyAlignment="1">
      <alignment horizontal="left" vertical="center"/>
    </xf>
    <xf numFmtId="0" fontId="12" fillId="0" borderId="0" xfId="0" applyFont="1" applyAlignment="1">
      <alignment vertical="center"/>
    </xf>
    <xf numFmtId="165" fontId="13" fillId="0" borderId="0" xfId="0" applyNumberFormat="1" applyFont="1" applyAlignment="1">
      <alignment vertical="center"/>
    </xf>
    <xf numFmtId="165" fontId="8" fillId="0" borderId="0" xfId="0" applyNumberFormat="1" applyFont="1" applyAlignment="1">
      <alignment vertical="center"/>
    </xf>
    <xf numFmtId="0" fontId="10" fillId="0" borderId="0" xfId="0" applyFont="1" applyAlignment="1">
      <alignmen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xf>
    <xf numFmtId="0" fontId="1" fillId="0" borderId="11" xfId="0" applyFont="1" applyBorder="1" applyAlignment="1">
      <alignment vertical="center"/>
    </xf>
    <xf numFmtId="0" fontId="10" fillId="0" borderId="11" xfId="0" applyFont="1" applyBorder="1" applyAlignment="1">
      <alignment vertical="center"/>
    </xf>
    <xf numFmtId="0" fontId="14" fillId="0" borderId="0" xfId="0" applyFont="1" applyAlignment="1">
      <alignment horizontal="center" vertical="center"/>
    </xf>
    <xf numFmtId="0" fontId="1" fillId="0" borderId="0" xfId="0" applyFont="1" applyAlignment="1">
      <alignment horizontal="center" vertical="center"/>
    </xf>
    <xf numFmtId="0" fontId="15" fillId="0" borderId="0" xfId="0" applyFont="1" applyAlignment="1">
      <alignment vertical="center"/>
    </xf>
    <xf numFmtId="0" fontId="0" fillId="2" borderId="0" xfId="0" applyFill="1"/>
    <xf numFmtId="39" fontId="0" fillId="2" borderId="0" xfId="0" applyNumberFormat="1" applyFill="1"/>
    <xf numFmtId="0" fontId="0" fillId="2" borderId="0" xfId="0" applyFill="1" applyAlignment="1">
      <alignment horizontal="left"/>
    </xf>
    <xf numFmtId="0" fontId="0" fillId="2" borderId="0" xfId="0" applyFill="1" applyAlignment="1">
      <alignment horizontal="right"/>
    </xf>
    <xf numFmtId="164" fontId="16" fillId="5" borderId="13" xfId="1" applyFont="1" applyFill="1" applyBorder="1"/>
    <xf numFmtId="4" fontId="0" fillId="2" borderId="0" xfId="0" applyNumberFormat="1" applyFill="1"/>
    <xf numFmtId="164" fontId="0" fillId="0" borderId="13" xfId="1" applyFont="1" applyBorder="1"/>
    <xf numFmtId="0" fontId="0" fillId="0" borderId="13" xfId="0" applyBorder="1" applyAlignment="1">
      <alignment horizontal="left" wrapText="1"/>
    </xf>
    <xf numFmtId="0" fontId="0" fillId="0" borderId="13" xfId="0" applyBorder="1" applyAlignment="1">
      <alignment wrapText="1"/>
    </xf>
    <xf numFmtId="49" fontId="0" fillId="0" borderId="13" xfId="0" applyNumberFormat="1" applyBorder="1" applyAlignment="1">
      <alignment horizontal="right"/>
    </xf>
    <xf numFmtId="14" fontId="0" fillId="0" borderId="13" xfId="0" applyNumberFormat="1" applyBorder="1"/>
    <xf numFmtId="0" fontId="0" fillId="0" borderId="13" xfId="0" applyBorder="1"/>
    <xf numFmtId="40" fontId="0" fillId="2" borderId="0" xfId="0" applyNumberFormat="1" applyFill="1"/>
    <xf numFmtId="39" fontId="17" fillId="6" borderId="13" xfId="0" applyNumberFormat="1" applyFont="1" applyFill="1" applyBorder="1" applyAlignment="1">
      <alignment horizontal="center"/>
    </xf>
    <xf numFmtId="0" fontId="2" fillId="6" borderId="13" xfId="0" applyFont="1" applyFill="1" applyBorder="1" applyAlignment="1">
      <alignment horizontal="center"/>
    </xf>
    <xf numFmtId="0" fontId="19" fillId="2" borderId="0" xfId="0" applyFont="1" applyFill="1" applyAlignment="1">
      <alignment vertical="center" wrapText="1" readingOrder="1"/>
    </xf>
    <xf numFmtId="0" fontId="20" fillId="2" borderId="0" xfId="0" applyFont="1" applyFill="1" applyAlignment="1">
      <alignment vertical="center" wrapText="1" readingOrder="1"/>
    </xf>
    <xf numFmtId="0" fontId="5" fillId="2" borderId="1" xfId="0" applyFont="1" applyFill="1" applyBorder="1" applyAlignment="1">
      <alignment horizontal="center" vertical="center" wrapText="1" readingOrder="1"/>
    </xf>
    <xf numFmtId="0" fontId="5" fillId="2" borderId="0" xfId="0" applyFont="1" applyFill="1" applyAlignment="1">
      <alignment horizontal="center" vertical="center" wrapText="1" readingOrder="1"/>
    </xf>
    <xf numFmtId="0" fontId="4" fillId="2" borderId="1" xfId="0" applyFont="1" applyFill="1" applyBorder="1" applyAlignment="1">
      <alignment horizontal="center" vertical="center" wrapText="1" readingOrder="1"/>
    </xf>
    <xf numFmtId="0" fontId="4" fillId="2" borderId="0" xfId="0" applyFont="1" applyFill="1" applyAlignment="1">
      <alignment horizontal="center" vertical="center" wrapText="1" readingOrder="1"/>
    </xf>
    <xf numFmtId="0" fontId="6" fillId="2" borderId="1" xfId="0" applyFont="1" applyFill="1" applyBorder="1" applyAlignment="1">
      <alignment horizontal="center" vertical="center"/>
    </xf>
    <xf numFmtId="0" fontId="6" fillId="2" borderId="0" xfId="0" applyFont="1" applyFill="1" applyAlignment="1">
      <alignment horizontal="center" vertical="center"/>
    </xf>
    <xf numFmtId="0" fontId="12" fillId="0" borderId="0" xfId="0" applyFont="1" applyAlignment="1">
      <alignment horizontal="left" vertical="center" wrapText="1"/>
    </xf>
    <xf numFmtId="0" fontId="2" fillId="0" borderId="12" xfId="0" applyFont="1" applyBorder="1" applyAlignment="1">
      <alignment horizontal="center" vertical="center"/>
    </xf>
    <xf numFmtId="0" fontId="1" fillId="0" borderId="0" xfId="0" applyFont="1" applyAlignment="1">
      <alignment horizontal="center" vertical="center"/>
    </xf>
    <xf numFmtId="0" fontId="7" fillId="3" borderId="2" xfId="0" applyFont="1" applyFill="1" applyBorder="1" applyAlignment="1">
      <alignment horizontal="center" vertical="center"/>
    </xf>
    <xf numFmtId="164" fontId="7" fillId="3" borderId="2" xfId="1" applyFont="1" applyFill="1" applyBorder="1" applyAlignment="1">
      <alignment horizontal="center" vertical="center" wrapText="1"/>
    </xf>
    <xf numFmtId="164" fontId="7" fillId="3" borderId="6" xfId="1"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13" fillId="0" borderId="0" xfId="0" applyFont="1" applyAlignment="1">
      <alignment horizontal="left" vertical="center" wrapText="1"/>
    </xf>
    <xf numFmtId="0" fontId="18" fillId="2" borderId="1" xfId="0" applyFont="1" applyFill="1" applyBorder="1" applyAlignment="1">
      <alignment horizontal="center" vertical="center" wrapText="1" readingOrder="1"/>
    </xf>
    <xf numFmtId="0" fontId="18" fillId="2" borderId="0" xfId="0" applyFont="1" applyFill="1" applyAlignment="1">
      <alignment horizontal="center" vertical="center" wrapText="1" readingOrder="1"/>
    </xf>
    <xf numFmtId="0" fontId="16" fillId="5" borderId="1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270238</xdr:colOff>
      <xdr:row>0</xdr:row>
      <xdr:rowOff>32658</xdr:rowOff>
    </xdr:from>
    <xdr:to>
      <xdr:col>7</xdr:col>
      <xdr:colOff>1633</xdr:colOff>
      <xdr:row>2</xdr:row>
      <xdr:rowOff>247780</xdr:rowOff>
    </xdr:to>
    <xdr:pic>
      <xdr:nvPicPr>
        <xdr:cNvPr id="2" name="Picture 2" descr="A blue and red text on a black background&#10;&#10;Description automatically generated">
          <a:extLst>
            <a:ext uri="{FF2B5EF4-FFF2-40B4-BE49-F238E27FC236}">
              <a16:creationId xmlns:a16="http://schemas.microsoft.com/office/drawing/2014/main" id="{13EE86CC-E1E9-43F3-A313-153004E6835C}"/>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5137513" y="32658"/>
          <a:ext cx="1503045" cy="872347"/>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219075</xdr:colOff>
      <xdr:row>130</xdr:row>
      <xdr:rowOff>59055</xdr:rowOff>
    </xdr:from>
    <xdr:ext cx="6484239" cy="1076325"/>
    <xdr:pic>
      <xdr:nvPicPr>
        <xdr:cNvPr id="2" name="Picture 2">
          <a:extLst>
            <a:ext uri="{FF2B5EF4-FFF2-40B4-BE49-F238E27FC236}">
              <a16:creationId xmlns:a16="http://schemas.microsoft.com/office/drawing/2014/main" id="{03C81611-E34C-442B-BCD4-1073786A3F04}"/>
            </a:ext>
          </a:extLst>
        </xdr:cNvPr>
        <xdr:cNvPicPr>
          <a:picLocks noChangeAspect="1"/>
        </xdr:cNvPicPr>
      </xdr:nvPicPr>
      <xdr:blipFill>
        <a:blip xmlns:r="http://schemas.openxmlformats.org/officeDocument/2006/relationships" r:embed="rId1"/>
        <a:stretch>
          <a:fillRect/>
        </a:stretch>
      </xdr:blipFill>
      <xdr:spPr>
        <a:xfrm>
          <a:off x="219075" y="21109305"/>
          <a:ext cx="6484239" cy="1076325"/>
        </a:xfrm>
        <a:prstGeom prst="rect">
          <a:avLst/>
        </a:prstGeom>
      </xdr:spPr>
    </xdr:pic>
    <xdr:clientData/>
  </xdr:oneCellAnchor>
  <xdr:oneCellAnchor>
    <xdr:from>
      <xdr:col>3</xdr:col>
      <xdr:colOff>320040</xdr:colOff>
      <xdr:row>1</xdr:row>
      <xdr:rowOff>38100</xdr:rowOff>
    </xdr:from>
    <xdr:ext cx="1945005" cy="941070"/>
    <xdr:pic>
      <xdr:nvPicPr>
        <xdr:cNvPr id="3" name="Picture 3" descr="A blue and red text on a black background&#10;&#10;Description automatically generated">
          <a:extLst>
            <a:ext uri="{FF2B5EF4-FFF2-40B4-BE49-F238E27FC236}">
              <a16:creationId xmlns:a16="http://schemas.microsoft.com/office/drawing/2014/main" id="{9A017CCA-4A6E-48FC-AA15-CF7B06C16AC8}"/>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1834515" y="200025"/>
          <a:ext cx="1945005" cy="941070"/>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B3EC-C406-46AC-AF76-6D39995D3FF1}">
  <sheetPr>
    <tabColor theme="4" tint="-0.249977111117893"/>
  </sheetPr>
  <dimension ref="A1:R102"/>
  <sheetViews>
    <sheetView showGridLines="0" tabSelected="1" zoomScaleNormal="100" workbookViewId="0">
      <selection activeCell="A90" sqref="A90"/>
    </sheetView>
  </sheetViews>
  <sheetFormatPr baseColWidth="10" defaultColWidth="13.33203125" defaultRowHeight="12.75" x14ac:dyDescent="0.2"/>
  <cols>
    <col min="1" max="1" width="50.1640625" style="2" customWidth="1"/>
    <col min="2" max="2" width="12" style="2" customWidth="1"/>
    <col min="3" max="3" width="13.1640625" style="2" customWidth="1"/>
    <col min="4" max="4" width="9.83203125" style="2" customWidth="1"/>
    <col min="5" max="5" width="9.6640625" style="2" customWidth="1"/>
    <col min="6" max="6" width="9.83203125" style="2" customWidth="1"/>
    <col min="7" max="7" width="11.5" style="2" customWidth="1"/>
    <col min="8" max="8" width="10.83203125" style="2" customWidth="1"/>
    <col min="9" max="9" width="10.33203125" style="2" customWidth="1"/>
    <col min="10" max="10" width="10.5" style="2" customWidth="1"/>
    <col min="11" max="11" width="11.1640625" style="2" customWidth="1"/>
    <col min="12" max="12" width="10.5" style="2" customWidth="1"/>
    <col min="13" max="13" width="9.6640625" style="2" customWidth="1"/>
    <col min="14" max="14" width="9.83203125" style="2" customWidth="1"/>
    <col min="15" max="15" width="9.1640625" style="2" customWidth="1"/>
    <col min="16" max="16" width="11.1640625" style="2" customWidth="1"/>
    <col min="17" max="16384" width="13.33203125" style="2"/>
  </cols>
  <sheetData>
    <row r="1" spans="1:17" ht="39" customHeight="1" x14ac:dyDescent="0.2">
      <c r="A1" s="1"/>
      <c r="B1" s="1"/>
      <c r="C1" s="1"/>
      <c r="D1" s="1"/>
      <c r="E1" s="1"/>
      <c r="F1" s="1"/>
      <c r="G1" s="1"/>
      <c r="H1" s="1"/>
      <c r="I1" s="1"/>
      <c r="J1" s="1"/>
      <c r="K1" s="1"/>
      <c r="L1" s="1"/>
      <c r="M1" s="1"/>
      <c r="N1" s="1"/>
      <c r="O1" s="1"/>
      <c r="P1" s="1"/>
    </row>
    <row r="2" spans="1:17" x14ac:dyDescent="0.2">
      <c r="A2" s="1"/>
      <c r="B2" s="1"/>
      <c r="C2" s="1"/>
      <c r="D2" s="1"/>
      <c r="E2" s="1"/>
      <c r="F2" s="1"/>
      <c r="G2" s="1"/>
      <c r="H2" s="1"/>
      <c r="I2" s="1"/>
      <c r="J2" s="1"/>
      <c r="K2" s="1"/>
      <c r="L2" s="1"/>
      <c r="M2" s="1"/>
      <c r="N2" s="1"/>
      <c r="O2" s="1"/>
      <c r="P2" s="1"/>
    </row>
    <row r="3" spans="1:17" ht="20.45" customHeight="1" x14ac:dyDescent="0.2">
      <c r="A3" s="57"/>
      <c r="B3" s="58"/>
      <c r="C3" s="58"/>
      <c r="D3" s="58"/>
      <c r="E3" s="58"/>
      <c r="F3" s="58"/>
      <c r="G3" s="58"/>
      <c r="H3" s="58"/>
      <c r="I3" s="58"/>
      <c r="J3" s="58"/>
      <c r="K3" s="58"/>
      <c r="L3" s="58"/>
      <c r="M3" s="58"/>
      <c r="N3" s="58"/>
      <c r="O3" s="58"/>
      <c r="P3" s="58"/>
    </row>
    <row r="4" spans="1:17" ht="13.15" customHeight="1" x14ac:dyDescent="0.2">
      <c r="A4" s="55" t="s">
        <v>0</v>
      </c>
      <c r="B4" s="56"/>
      <c r="C4" s="56"/>
      <c r="D4" s="56"/>
      <c r="E4" s="56"/>
      <c r="F4" s="56"/>
      <c r="G4" s="56"/>
      <c r="H4" s="56"/>
      <c r="I4" s="56"/>
      <c r="J4" s="56"/>
      <c r="K4" s="56"/>
      <c r="L4" s="56"/>
      <c r="M4" s="56"/>
      <c r="N4" s="56"/>
      <c r="O4" s="56"/>
      <c r="P4" s="56"/>
    </row>
    <row r="5" spans="1:17" ht="13.15" customHeight="1" x14ac:dyDescent="0.2">
      <c r="A5" s="59" t="s">
        <v>1</v>
      </c>
      <c r="B5" s="60"/>
      <c r="C5" s="60"/>
      <c r="D5" s="60"/>
      <c r="E5" s="60"/>
      <c r="F5" s="60"/>
      <c r="G5" s="60"/>
      <c r="H5" s="60"/>
      <c r="I5" s="60"/>
      <c r="J5" s="60"/>
      <c r="K5" s="60"/>
      <c r="L5" s="60"/>
      <c r="M5" s="60"/>
      <c r="N5" s="60"/>
      <c r="O5" s="60"/>
      <c r="P5" s="60"/>
    </row>
    <row r="6" spans="1:17" ht="15.75" customHeight="1" x14ac:dyDescent="0.2">
      <c r="A6" s="55" t="s">
        <v>2</v>
      </c>
      <c r="B6" s="56"/>
      <c r="C6" s="56"/>
      <c r="D6" s="56"/>
      <c r="E6" s="56"/>
      <c r="F6" s="56"/>
      <c r="G6" s="56"/>
      <c r="H6" s="56"/>
      <c r="I6" s="56"/>
      <c r="J6" s="56"/>
      <c r="K6" s="56"/>
      <c r="L6" s="56"/>
      <c r="M6" s="56"/>
      <c r="N6" s="56"/>
      <c r="O6" s="56"/>
      <c r="P6" s="56"/>
    </row>
    <row r="7" spans="1:17" ht="15.75" customHeight="1" x14ac:dyDescent="0.2">
      <c r="A7" s="58" t="s">
        <v>3</v>
      </c>
      <c r="B7" s="58"/>
      <c r="C7" s="58"/>
      <c r="D7" s="58"/>
      <c r="E7" s="58"/>
      <c r="F7" s="58"/>
      <c r="G7" s="58"/>
      <c r="H7" s="58"/>
      <c r="I7" s="58"/>
      <c r="J7" s="58"/>
      <c r="K7" s="58"/>
      <c r="L7" s="58"/>
      <c r="M7" s="58"/>
      <c r="N7" s="58"/>
      <c r="O7" s="58"/>
      <c r="P7" s="58"/>
    </row>
    <row r="8" spans="1:17" ht="15.75" x14ac:dyDescent="0.2">
      <c r="A8" s="55" t="s">
        <v>4</v>
      </c>
      <c r="B8" s="56"/>
      <c r="C8" s="56"/>
      <c r="D8" s="56"/>
      <c r="E8" s="56"/>
      <c r="F8" s="56"/>
      <c r="G8" s="56"/>
      <c r="H8" s="56"/>
      <c r="I8" s="56"/>
      <c r="J8" s="56"/>
      <c r="K8" s="56"/>
      <c r="L8" s="56"/>
      <c r="M8" s="56"/>
      <c r="N8" s="56"/>
      <c r="O8" s="56"/>
      <c r="P8" s="56"/>
    </row>
    <row r="9" spans="1:17" ht="25.5" customHeight="1" x14ac:dyDescent="0.2">
      <c r="A9" s="64" t="s">
        <v>5</v>
      </c>
      <c r="B9" s="65" t="s">
        <v>6</v>
      </c>
      <c r="C9" s="65" t="s">
        <v>7</v>
      </c>
      <c r="D9" s="67" t="s">
        <v>8</v>
      </c>
      <c r="E9" s="68"/>
      <c r="F9" s="68"/>
      <c r="G9" s="68"/>
      <c r="H9" s="68"/>
      <c r="I9" s="68"/>
      <c r="J9" s="68"/>
      <c r="K9" s="68"/>
      <c r="L9" s="68"/>
      <c r="M9" s="68"/>
      <c r="N9" s="68"/>
      <c r="O9" s="68"/>
      <c r="P9" s="69"/>
    </row>
    <row r="10" spans="1:17" x14ac:dyDescent="0.2">
      <c r="A10" s="64"/>
      <c r="B10" s="66"/>
      <c r="C10" s="66"/>
      <c r="D10" s="3" t="s">
        <v>9</v>
      </c>
      <c r="E10" s="3" t="s">
        <v>10</v>
      </c>
      <c r="F10" s="3" t="s">
        <v>11</v>
      </c>
      <c r="G10" s="3" t="s">
        <v>12</v>
      </c>
      <c r="H10" s="4" t="s">
        <v>13</v>
      </c>
      <c r="I10" s="3" t="s">
        <v>14</v>
      </c>
      <c r="J10" s="4" t="s">
        <v>15</v>
      </c>
      <c r="K10" s="3" t="s">
        <v>16</v>
      </c>
      <c r="L10" s="3" t="s">
        <v>17</v>
      </c>
      <c r="M10" s="3" t="s">
        <v>18</v>
      </c>
      <c r="N10" s="3" t="s">
        <v>19</v>
      </c>
      <c r="O10" s="4" t="s">
        <v>20</v>
      </c>
      <c r="P10" s="3" t="s">
        <v>21</v>
      </c>
    </row>
    <row r="11" spans="1:17" x14ac:dyDescent="0.2">
      <c r="A11" s="5" t="s">
        <v>22</v>
      </c>
      <c r="B11" s="6"/>
      <c r="C11" s="6"/>
      <c r="D11" s="6"/>
      <c r="E11" s="6"/>
      <c r="F11" s="6"/>
      <c r="G11" s="6"/>
      <c r="H11" s="6"/>
      <c r="I11" s="6"/>
      <c r="J11" s="6"/>
      <c r="K11" s="6"/>
      <c r="L11" s="6"/>
      <c r="M11" s="6"/>
      <c r="N11" s="6"/>
      <c r="O11" s="6"/>
      <c r="P11" s="6"/>
    </row>
    <row r="12" spans="1:17" x14ac:dyDescent="0.2">
      <c r="A12" s="7" t="s">
        <v>23</v>
      </c>
      <c r="B12" s="8">
        <f t="shared" ref="B12:O12" si="0">B13+B14+B17+B15+B16</f>
        <v>1150190592</v>
      </c>
      <c r="C12" s="8">
        <f t="shared" si="0"/>
        <v>1161912631</v>
      </c>
      <c r="D12" s="8">
        <f t="shared" si="0"/>
        <v>71164544.950000003</v>
      </c>
      <c r="E12" s="8">
        <f t="shared" si="0"/>
        <v>71645890.219999999</v>
      </c>
      <c r="F12" s="8">
        <f t="shared" si="0"/>
        <v>71877554.00999999</v>
      </c>
      <c r="G12" s="8">
        <f t="shared" si="0"/>
        <v>71202880.409999996</v>
      </c>
      <c r="H12" s="8">
        <f t="shared" si="0"/>
        <v>0</v>
      </c>
      <c r="I12" s="8">
        <f t="shared" si="0"/>
        <v>0</v>
      </c>
      <c r="J12" s="8">
        <f t="shared" si="0"/>
        <v>0</v>
      </c>
      <c r="K12" s="8">
        <f t="shared" si="0"/>
        <v>0</v>
      </c>
      <c r="L12" s="8">
        <f t="shared" si="0"/>
        <v>0</v>
      </c>
      <c r="M12" s="8">
        <f t="shared" si="0"/>
        <v>0</v>
      </c>
      <c r="N12" s="8">
        <f t="shared" si="0"/>
        <v>0</v>
      </c>
      <c r="O12" s="8">
        <f t="shared" si="0"/>
        <v>0</v>
      </c>
      <c r="P12" s="8">
        <f>P13+P14+P17+P15+P16</f>
        <v>285890869.59000003</v>
      </c>
    </row>
    <row r="13" spans="1:17" x14ac:dyDescent="0.2">
      <c r="A13" s="9" t="s">
        <v>24</v>
      </c>
      <c r="B13" s="10">
        <v>823052080</v>
      </c>
      <c r="C13" s="10">
        <v>837828923</v>
      </c>
      <c r="D13" s="10">
        <v>59477326.700000003</v>
      </c>
      <c r="E13" s="10">
        <v>59538223.659999996</v>
      </c>
      <c r="F13" s="10">
        <v>59917465.699999988</v>
      </c>
      <c r="G13" s="10">
        <v>59383031.189999998</v>
      </c>
      <c r="H13" s="10">
        <v>0</v>
      </c>
      <c r="I13" s="10">
        <v>0</v>
      </c>
      <c r="J13" s="10">
        <v>0</v>
      </c>
      <c r="K13" s="10">
        <v>0</v>
      </c>
      <c r="L13" s="10">
        <v>0</v>
      </c>
      <c r="M13" s="10">
        <v>0</v>
      </c>
      <c r="N13" s="10">
        <v>0</v>
      </c>
      <c r="O13" s="10">
        <v>0</v>
      </c>
      <c r="P13" s="10">
        <f>D13+E13+F13+G13+H13+I13+J13+K13+L13+M13+N13+O13</f>
        <v>238316047.25</v>
      </c>
    </row>
    <row r="14" spans="1:17" x14ac:dyDescent="0.2">
      <c r="A14" s="9" t="s">
        <v>25</v>
      </c>
      <c r="B14" s="10">
        <v>168849728</v>
      </c>
      <c r="C14" s="10">
        <v>170896395</v>
      </c>
      <c r="D14" s="10">
        <v>2733500</v>
      </c>
      <c r="E14" s="10">
        <v>3168271</v>
      </c>
      <c r="F14" s="10">
        <v>2978659</v>
      </c>
      <c r="G14" s="10">
        <v>2869558</v>
      </c>
      <c r="H14" s="10">
        <v>0</v>
      </c>
      <c r="I14" s="10">
        <v>0</v>
      </c>
      <c r="J14" s="10">
        <v>0</v>
      </c>
      <c r="K14" s="10">
        <v>0</v>
      </c>
      <c r="L14" s="10">
        <v>0</v>
      </c>
      <c r="M14" s="10">
        <v>0</v>
      </c>
      <c r="N14" s="10">
        <v>0</v>
      </c>
      <c r="O14" s="10">
        <v>0</v>
      </c>
      <c r="P14" s="10">
        <f t="shared" ref="P14:P37" si="1">D14+E14+F14+G14+H14+I14+J14+K14+L14+M14+N14+O14</f>
        <v>11749988</v>
      </c>
    </row>
    <row r="15" spans="1:17" x14ac:dyDescent="0.2">
      <c r="A15" s="11" t="s">
        <v>26</v>
      </c>
      <c r="B15" s="10">
        <v>0</v>
      </c>
      <c r="C15" s="10">
        <v>0</v>
      </c>
      <c r="D15" s="10">
        <v>0</v>
      </c>
      <c r="E15" s="10">
        <v>0</v>
      </c>
      <c r="F15" s="10">
        <v>0</v>
      </c>
      <c r="G15" s="10">
        <v>0</v>
      </c>
      <c r="H15" s="10">
        <v>0</v>
      </c>
      <c r="I15" s="10">
        <v>0</v>
      </c>
      <c r="J15" s="10">
        <v>0</v>
      </c>
      <c r="K15" s="10">
        <v>0</v>
      </c>
      <c r="L15" s="10">
        <v>0</v>
      </c>
      <c r="M15" s="10">
        <v>0</v>
      </c>
      <c r="N15" s="10">
        <v>0</v>
      </c>
      <c r="O15" s="10">
        <v>0</v>
      </c>
      <c r="P15" s="10">
        <f t="shared" si="1"/>
        <v>0</v>
      </c>
      <c r="Q15" s="12"/>
    </row>
    <row r="16" spans="1:17" x14ac:dyDescent="0.2">
      <c r="A16" s="11" t="s">
        <v>27</v>
      </c>
      <c r="B16" s="10">
        <v>51950000</v>
      </c>
      <c r="C16" s="10">
        <v>44402078</v>
      </c>
      <c r="D16" s="10">
        <v>0</v>
      </c>
      <c r="E16" s="10">
        <v>0</v>
      </c>
      <c r="F16" s="10">
        <v>0</v>
      </c>
      <c r="G16" s="10">
        <v>0</v>
      </c>
      <c r="H16" s="10">
        <v>0</v>
      </c>
      <c r="I16" s="10">
        <v>0</v>
      </c>
      <c r="J16" s="10">
        <v>0</v>
      </c>
      <c r="K16" s="10">
        <v>0</v>
      </c>
      <c r="L16" s="10">
        <v>0</v>
      </c>
      <c r="M16" s="10">
        <v>0</v>
      </c>
      <c r="N16" s="10">
        <v>0</v>
      </c>
      <c r="O16" s="10">
        <v>0</v>
      </c>
      <c r="P16" s="10">
        <f t="shared" si="1"/>
        <v>0</v>
      </c>
    </row>
    <row r="17" spans="1:16" x14ac:dyDescent="0.2">
      <c r="A17" s="11" t="s">
        <v>28</v>
      </c>
      <c r="B17" s="10">
        <v>106338784</v>
      </c>
      <c r="C17" s="10">
        <v>108785235</v>
      </c>
      <c r="D17" s="10">
        <v>8953718.25</v>
      </c>
      <c r="E17" s="10">
        <v>8939395.5600000005</v>
      </c>
      <c r="F17" s="10">
        <v>8981429.3099999987</v>
      </c>
      <c r="G17" s="10">
        <v>8950291.2200000007</v>
      </c>
      <c r="H17" s="10">
        <v>0</v>
      </c>
      <c r="I17" s="10">
        <v>0</v>
      </c>
      <c r="J17" s="10">
        <v>0</v>
      </c>
      <c r="K17" s="10">
        <v>0</v>
      </c>
      <c r="L17" s="10">
        <v>0</v>
      </c>
      <c r="M17" s="10">
        <v>0</v>
      </c>
      <c r="N17" s="10">
        <v>0</v>
      </c>
      <c r="O17" s="10">
        <v>0</v>
      </c>
      <c r="P17" s="10">
        <f t="shared" si="1"/>
        <v>35824834.340000004</v>
      </c>
    </row>
    <row r="18" spans="1:16" x14ac:dyDescent="0.2">
      <c r="A18" s="7" t="s">
        <v>29</v>
      </c>
      <c r="B18" s="8">
        <f t="shared" ref="B18:P18" si="2">B19+B20+B21+B22+B23+B24+B25+B26+B27</f>
        <v>408568897</v>
      </c>
      <c r="C18" s="8">
        <f t="shared" si="2"/>
        <v>377542088</v>
      </c>
      <c r="D18" s="8">
        <f t="shared" si="2"/>
        <v>10239272.6</v>
      </c>
      <c r="E18" s="8">
        <f t="shared" si="2"/>
        <v>12234506.229999999</v>
      </c>
      <c r="F18" s="8">
        <f t="shared" si="2"/>
        <v>23808621.049999997</v>
      </c>
      <c r="G18" s="8">
        <f t="shared" si="2"/>
        <v>30304697.300000004</v>
      </c>
      <c r="H18" s="8">
        <f t="shared" si="2"/>
        <v>0</v>
      </c>
      <c r="I18" s="8">
        <f t="shared" si="2"/>
        <v>0</v>
      </c>
      <c r="J18" s="8">
        <f t="shared" si="2"/>
        <v>0</v>
      </c>
      <c r="K18" s="8">
        <f t="shared" si="2"/>
        <v>0</v>
      </c>
      <c r="L18" s="8">
        <f t="shared" si="2"/>
        <v>0</v>
      </c>
      <c r="M18" s="8">
        <f t="shared" si="2"/>
        <v>0</v>
      </c>
      <c r="N18" s="8">
        <f t="shared" si="2"/>
        <v>0</v>
      </c>
      <c r="O18" s="8">
        <f t="shared" si="2"/>
        <v>0</v>
      </c>
      <c r="P18" s="8">
        <f t="shared" si="2"/>
        <v>76587097.180000007</v>
      </c>
    </row>
    <row r="19" spans="1:16" x14ac:dyDescent="0.2">
      <c r="A19" s="9" t="s">
        <v>30</v>
      </c>
      <c r="B19" s="10">
        <v>115848249</v>
      </c>
      <c r="C19" s="10">
        <v>115848249</v>
      </c>
      <c r="D19" s="10">
        <v>7836557.71</v>
      </c>
      <c r="E19" s="10">
        <v>6680065.7199999988</v>
      </c>
      <c r="F19" s="10">
        <v>7009586.3299999991</v>
      </c>
      <c r="G19" s="10">
        <v>9629656.3500000015</v>
      </c>
      <c r="H19" s="10">
        <v>0</v>
      </c>
      <c r="I19" s="10">
        <v>0</v>
      </c>
      <c r="J19" s="10">
        <v>0</v>
      </c>
      <c r="K19" s="10">
        <v>0</v>
      </c>
      <c r="L19" s="10">
        <v>0</v>
      </c>
      <c r="M19" s="10">
        <v>0</v>
      </c>
      <c r="N19" s="10">
        <v>0</v>
      </c>
      <c r="O19" s="10">
        <v>0</v>
      </c>
      <c r="P19" s="10">
        <f t="shared" si="1"/>
        <v>31155866.109999999</v>
      </c>
    </row>
    <row r="20" spans="1:16" x14ac:dyDescent="0.2">
      <c r="A20" s="11" t="s">
        <v>31</v>
      </c>
      <c r="B20" s="10">
        <v>22510000</v>
      </c>
      <c r="C20" s="10">
        <v>27508135</v>
      </c>
      <c r="D20" s="10">
        <v>0</v>
      </c>
      <c r="E20" s="10">
        <v>80169.2</v>
      </c>
      <c r="F20" s="10">
        <v>1884092.68</v>
      </c>
      <c r="G20" s="10">
        <v>2283442.08</v>
      </c>
      <c r="H20" s="10">
        <v>0</v>
      </c>
      <c r="I20" s="10">
        <v>0</v>
      </c>
      <c r="J20" s="10">
        <v>0</v>
      </c>
      <c r="K20" s="10">
        <v>0</v>
      </c>
      <c r="L20" s="10">
        <v>0</v>
      </c>
      <c r="M20" s="10">
        <v>0</v>
      </c>
      <c r="N20" s="10">
        <v>0</v>
      </c>
      <c r="O20" s="10">
        <v>0</v>
      </c>
      <c r="P20" s="10">
        <f t="shared" si="1"/>
        <v>4247703.96</v>
      </c>
    </row>
    <row r="21" spans="1:16" x14ac:dyDescent="0.2">
      <c r="A21" s="9" t="s">
        <v>32</v>
      </c>
      <c r="B21" s="10">
        <v>19704353</v>
      </c>
      <c r="C21" s="10">
        <v>17127020</v>
      </c>
      <c r="D21" s="10">
        <v>0</v>
      </c>
      <c r="E21" s="10">
        <v>0</v>
      </c>
      <c r="F21" s="10">
        <v>0</v>
      </c>
      <c r="G21" s="10">
        <v>1365639.68</v>
      </c>
      <c r="H21" s="10">
        <v>0</v>
      </c>
      <c r="I21" s="10">
        <v>0</v>
      </c>
      <c r="J21" s="10">
        <v>0</v>
      </c>
      <c r="K21" s="10">
        <v>0</v>
      </c>
      <c r="L21" s="10">
        <v>0</v>
      </c>
      <c r="M21" s="10">
        <v>0</v>
      </c>
      <c r="N21" s="10">
        <v>0</v>
      </c>
      <c r="O21" s="10">
        <v>0</v>
      </c>
      <c r="P21" s="10">
        <f t="shared" si="1"/>
        <v>1365639.68</v>
      </c>
    </row>
    <row r="22" spans="1:16" x14ac:dyDescent="0.2">
      <c r="A22" s="9" t="s">
        <v>33</v>
      </c>
      <c r="B22" s="10">
        <v>5400000</v>
      </c>
      <c r="C22" s="10">
        <v>9943752</v>
      </c>
      <c r="D22" s="10">
        <v>256635.12</v>
      </c>
      <c r="E22" s="10">
        <v>669004.25</v>
      </c>
      <c r="F22" s="10">
        <v>205140.61</v>
      </c>
      <c r="G22" s="10">
        <v>1425462.68</v>
      </c>
      <c r="H22" s="10">
        <v>0</v>
      </c>
      <c r="I22" s="10">
        <v>0</v>
      </c>
      <c r="J22" s="10">
        <v>0</v>
      </c>
      <c r="K22" s="10">
        <v>0</v>
      </c>
      <c r="L22" s="10">
        <v>0</v>
      </c>
      <c r="M22" s="10">
        <v>0</v>
      </c>
      <c r="N22" s="10">
        <v>0</v>
      </c>
      <c r="O22" s="10">
        <v>0</v>
      </c>
      <c r="P22" s="10">
        <f t="shared" si="1"/>
        <v>2556242.66</v>
      </c>
    </row>
    <row r="23" spans="1:16" x14ac:dyDescent="0.2">
      <c r="A23" s="9" t="s">
        <v>34</v>
      </c>
      <c r="B23" s="10">
        <v>22450000</v>
      </c>
      <c r="C23" s="10">
        <v>33428333</v>
      </c>
      <c r="D23" s="10">
        <v>904231.83000000007</v>
      </c>
      <c r="E23" s="10">
        <v>734406.64</v>
      </c>
      <c r="F23" s="10">
        <v>3462844.9299999997</v>
      </c>
      <c r="G23" s="10">
        <v>1162608.67</v>
      </c>
      <c r="H23" s="10">
        <v>0</v>
      </c>
      <c r="I23" s="10">
        <v>0</v>
      </c>
      <c r="J23" s="10">
        <v>0</v>
      </c>
      <c r="K23" s="10">
        <v>0</v>
      </c>
      <c r="L23" s="10">
        <v>0</v>
      </c>
      <c r="M23" s="10">
        <v>0</v>
      </c>
      <c r="N23" s="10">
        <v>0</v>
      </c>
      <c r="O23" s="10">
        <v>0</v>
      </c>
      <c r="P23" s="10">
        <f t="shared" si="1"/>
        <v>6264092.0700000003</v>
      </c>
    </row>
    <row r="24" spans="1:16" x14ac:dyDescent="0.2">
      <c r="A24" s="9" t="s">
        <v>35</v>
      </c>
      <c r="B24" s="10">
        <v>19680000</v>
      </c>
      <c r="C24" s="10">
        <v>18380000</v>
      </c>
      <c r="D24" s="10">
        <v>1031057.94</v>
      </c>
      <c r="E24" s="10">
        <v>1047740.62</v>
      </c>
      <c r="F24" s="10">
        <v>1022574.46</v>
      </c>
      <c r="G24" s="10">
        <v>1037611.91</v>
      </c>
      <c r="H24" s="10">
        <v>0</v>
      </c>
      <c r="I24" s="10">
        <v>0</v>
      </c>
      <c r="J24" s="10">
        <v>0</v>
      </c>
      <c r="K24" s="10">
        <v>0</v>
      </c>
      <c r="L24" s="10">
        <v>0</v>
      </c>
      <c r="M24" s="10">
        <v>0</v>
      </c>
      <c r="N24" s="10">
        <v>0</v>
      </c>
      <c r="O24" s="10">
        <v>0</v>
      </c>
      <c r="P24" s="10">
        <f t="shared" si="1"/>
        <v>4138984.93</v>
      </c>
    </row>
    <row r="25" spans="1:16" ht="16.149999999999999" customHeight="1" x14ac:dyDescent="0.2">
      <c r="A25" s="11" t="s">
        <v>36</v>
      </c>
      <c r="B25" s="10">
        <v>10139000</v>
      </c>
      <c r="C25" s="10">
        <v>9339000</v>
      </c>
      <c r="D25" s="10">
        <v>0</v>
      </c>
      <c r="E25" s="10">
        <v>261775.26</v>
      </c>
      <c r="F25" s="10">
        <v>871278.29</v>
      </c>
      <c r="G25" s="10">
        <v>1008367.4800000001</v>
      </c>
      <c r="H25" s="10">
        <v>0</v>
      </c>
      <c r="I25" s="10">
        <v>0</v>
      </c>
      <c r="J25" s="10">
        <v>0</v>
      </c>
      <c r="K25" s="10">
        <v>0</v>
      </c>
      <c r="L25" s="10">
        <v>0</v>
      </c>
      <c r="M25" s="10">
        <v>0</v>
      </c>
      <c r="N25" s="10">
        <v>0</v>
      </c>
      <c r="O25" s="10">
        <v>0</v>
      </c>
      <c r="P25" s="10">
        <f t="shared" si="1"/>
        <v>2141421.0300000003</v>
      </c>
    </row>
    <row r="26" spans="1:16" x14ac:dyDescent="0.2">
      <c r="A26" s="11" t="s">
        <v>37</v>
      </c>
      <c r="B26" s="10">
        <v>147337295</v>
      </c>
      <c r="C26" s="10">
        <v>104047178</v>
      </c>
      <c r="D26" s="10">
        <v>198240</v>
      </c>
      <c r="E26" s="10">
        <v>596156.6399999999</v>
      </c>
      <c r="F26" s="10">
        <v>4138871.25</v>
      </c>
      <c r="G26" s="10">
        <v>11018513.529999999</v>
      </c>
      <c r="H26" s="10">
        <v>0</v>
      </c>
      <c r="I26" s="10">
        <v>0</v>
      </c>
      <c r="J26" s="10">
        <v>0</v>
      </c>
      <c r="K26" s="10">
        <v>0</v>
      </c>
      <c r="L26" s="10">
        <v>0</v>
      </c>
      <c r="M26" s="10">
        <v>0</v>
      </c>
      <c r="N26" s="10">
        <v>0</v>
      </c>
      <c r="O26" s="10">
        <v>0</v>
      </c>
      <c r="P26" s="10">
        <f t="shared" si="1"/>
        <v>15951781.419999998</v>
      </c>
    </row>
    <row r="27" spans="1:16" x14ac:dyDescent="0.2">
      <c r="A27" s="11" t="s">
        <v>38</v>
      </c>
      <c r="B27" s="10">
        <v>45500000</v>
      </c>
      <c r="C27" s="10">
        <v>41920421</v>
      </c>
      <c r="D27" s="10">
        <v>12550</v>
      </c>
      <c r="E27" s="10">
        <v>2165187.9</v>
      </c>
      <c r="F27" s="10">
        <v>5214232.5</v>
      </c>
      <c r="G27" s="10">
        <v>1373394.92</v>
      </c>
      <c r="H27" s="10">
        <v>0</v>
      </c>
      <c r="I27" s="10">
        <v>0</v>
      </c>
      <c r="J27" s="10">
        <v>0</v>
      </c>
      <c r="K27" s="10">
        <v>0</v>
      </c>
      <c r="L27" s="10">
        <v>0</v>
      </c>
      <c r="M27" s="10">
        <v>0</v>
      </c>
      <c r="N27" s="10">
        <v>0</v>
      </c>
      <c r="O27" s="10">
        <v>0</v>
      </c>
      <c r="P27" s="10">
        <f t="shared" si="1"/>
        <v>8765365.3200000003</v>
      </c>
    </row>
    <row r="28" spans="1:16" x14ac:dyDescent="0.2">
      <c r="A28" s="7" t="s">
        <v>39</v>
      </c>
      <c r="B28" s="8">
        <f t="shared" ref="B28:P28" si="3">B37+B35+B34+B33+B32+B31+B30+B29+B36</f>
        <v>51091500</v>
      </c>
      <c r="C28" s="8">
        <f t="shared" si="3"/>
        <v>45628766</v>
      </c>
      <c r="D28" s="8">
        <f t="shared" si="3"/>
        <v>1449100</v>
      </c>
      <c r="E28" s="8">
        <f t="shared" si="3"/>
        <v>1481000</v>
      </c>
      <c r="F28" s="8">
        <f t="shared" si="3"/>
        <v>3036027.13</v>
      </c>
      <c r="G28" s="8">
        <f t="shared" si="3"/>
        <v>6800508.5499999998</v>
      </c>
      <c r="H28" s="8">
        <f t="shared" si="3"/>
        <v>0</v>
      </c>
      <c r="I28" s="8">
        <f t="shared" si="3"/>
        <v>0</v>
      </c>
      <c r="J28" s="8">
        <f t="shared" si="3"/>
        <v>0</v>
      </c>
      <c r="K28" s="8">
        <f t="shared" si="3"/>
        <v>0</v>
      </c>
      <c r="L28" s="8">
        <f t="shared" si="3"/>
        <v>0</v>
      </c>
      <c r="M28" s="8">
        <f t="shared" si="3"/>
        <v>0</v>
      </c>
      <c r="N28" s="8">
        <f t="shared" si="3"/>
        <v>0</v>
      </c>
      <c r="O28" s="8">
        <f t="shared" si="3"/>
        <v>0</v>
      </c>
      <c r="P28" s="8">
        <f t="shared" si="3"/>
        <v>12766635.68</v>
      </c>
    </row>
    <row r="29" spans="1:16" ht="10.9" customHeight="1" x14ac:dyDescent="0.2">
      <c r="A29" s="13" t="s">
        <v>40</v>
      </c>
      <c r="B29" s="10">
        <v>3250000</v>
      </c>
      <c r="C29" s="10">
        <v>3011035</v>
      </c>
      <c r="D29" s="10">
        <v>0</v>
      </c>
      <c r="E29" s="10">
        <v>0</v>
      </c>
      <c r="F29" s="10">
        <v>326036.7</v>
      </c>
      <c r="G29" s="10">
        <v>853468.53</v>
      </c>
      <c r="H29" s="10">
        <v>0</v>
      </c>
      <c r="I29" s="10">
        <v>0</v>
      </c>
      <c r="J29" s="10">
        <v>0</v>
      </c>
      <c r="K29" s="10">
        <v>0</v>
      </c>
      <c r="L29" s="10">
        <v>0</v>
      </c>
      <c r="M29" s="10">
        <v>0</v>
      </c>
      <c r="N29" s="10">
        <v>0</v>
      </c>
      <c r="O29" s="10">
        <v>0</v>
      </c>
      <c r="P29" s="10">
        <f t="shared" si="1"/>
        <v>1179505.23</v>
      </c>
    </row>
    <row r="30" spans="1:16" ht="10.9" customHeight="1" x14ac:dyDescent="0.2">
      <c r="A30" s="14" t="s">
        <v>41</v>
      </c>
      <c r="B30" s="10">
        <v>560000</v>
      </c>
      <c r="C30" s="10">
        <v>1520000</v>
      </c>
      <c r="D30" s="10">
        <v>0</v>
      </c>
      <c r="E30" s="10">
        <v>0</v>
      </c>
      <c r="F30" s="10">
        <v>0</v>
      </c>
      <c r="G30" s="10">
        <v>0</v>
      </c>
      <c r="H30" s="10">
        <v>0</v>
      </c>
      <c r="I30" s="10">
        <v>0</v>
      </c>
      <c r="J30" s="10">
        <v>0</v>
      </c>
      <c r="K30" s="10">
        <v>0</v>
      </c>
      <c r="L30" s="10">
        <v>0</v>
      </c>
      <c r="M30" s="10">
        <v>0</v>
      </c>
      <c r="N30" s="10">
        <v>0</v>
      </c>
      <c r="O30" s="10">
        <v>0</v>
      </c>
      <c r="P30" s="10">
        <f t="shared" si="1"/>
        <v>0</v>
      </c>
    </row>
    <row r="31" spans="1:16" ht="10.9" customHeight="1" x14ac:dyDescent="0.2">
      <c r="A31" s="13" t="s">
        <v>42</v>
      </c>
      <c r="B31" s="10">
        <v>2622000</v>
      </c>
      <c r="C31" s="10">
        <v>1920797</v>
      </c>
      <c r="D31" s="10">
        <v>0</v>
      </c>
      <c r="E31" s="10">
        <v>0</v>
      </c>
      <c r="F31" s="10">
        <v>0</v>
      </c>
      <c r="G31" s="10">
        <v>715367.2</v>
      </c>
      <c r="H31" s="10">
        <v>0</v>
      </c>
      <c r="I31" s="10">
        <v>0</v>
      </c>
      <c r="J31" s="10">
        <v>0</v>
      </c>
      <c r="K31" s="10">
        <v>0</v>
      </c>
      <c r="L31" s="10">
        <v>0</v>
      </c>
      <c r="M31" s="10">
        <v>0</v>
      </c>
      <c r="N31" s="10">
        <v>0</v>
      </c>
      <c r="O31" s="10">
        <v>0</v>
      </c>
      <c r="P31" s="10">
        <f t="shared" si="1"/>
        <v>715367.2</v>
      </c>
    </row>
    <row r="32" spans="1:16" ht="10.9" customHeight="1" x14ac:dyDescent="0.2">
      <c r="A32" s="14" t="s">
        <v>43</v>
      </c>
      <c r="B32" s="10">
        <v>50000</v>
      </c>
      <c r="C32" s="10">
        <v>50000</v>
      </c>
      <c r="D32" s="10">
        <v>0</v>
      </c>
      <c r="E32" s="10">
        <v>0</v>
      </c>
      <c r="F32" s="10">
        <v>0</v>
      </c>
      <c r="G32" s="10">
        <v>0</v>
      </c>
      <c r="H32" s="10">
        <v>0</v>
      </c>
      <c r="I32" s="10">
        <v>0</v>
      </c>
      <c r="J32" s="10">
        <v>0</v>
      </c>
      <c r="K32" s="10">
        <v>0</v>
      </c>
      <c r="L32" s="10">
        <v>0</v>
      </c>
      <c r="M32" s="10">
        <v>0</v>
      </c>
      <c r="N32" s="10">
        <v>0</v>
      </c>
      <c r="O32" s="10">
        <v>0</v>
      </c>
      <c r="P32" s="10">
        <f t="shared" si="1"/>
        <v>0</v>
      </c>
    </row>
    <row r="33" spans="1:16" ht="10.9" customHeight="1" x14ac:dyDescent="0.2">
      <c r="A33" s="13" t="s">
        <v>44</v>
      </c>
      <c r="B33" s="10">
        <v>620000</v>
      </c>
      <c r="C33" s="10">
        <v>520000</v>
      </c>
      <c r="D33" s="10">
        <v>0</v>
      </c>
      <c r="E33" s="10">
        <v>0</v>
      </c>
      <c r="F33" s="10">
        <v>0</v>
      </c>
      <c r="G33" s="10">
        <v>1132.8</v>
      </c>
      <c r="H33" s="10">
        <v>0</v>
      </c>
      <c r="I33" s="10">
        <v>0</v>
      </c>
      <c r="J33" s="10">
        <v>0</v>
      </c>
      <c r="K33" s="10">
        <v>0</v>
      </c>
      <c r="L33" s="10">
        <v>0</v>
      </c>
      <c r="M33" s="10">
        <v>0</v>
      </c>
      <c r="N33" s="10">
        <v>0</v>
      </c>
      <c r="O33" s="10">
        <v>0</v>
      </c>
      <c r="P33" s="10">
        <f t="shared" si="1"/>
        <v>1132.8</v>
      </c>
    </row>
    <row r="34" spans="1:16" ht="10.9" customHeight="1" x14ac:dyDescent="0.2">
      <c r="A34" s="13" t="s">
        <v>45</v>
      </c>
      <c r="B34" s="10">
        <v>560500</v>
      </c>
      <c r="C34" s="10">
        <v>598500</v>
      </c>
      <c r="D34" s="10">
        <v>0</v>
      </c>
      <c r="E34" s="10">
        <v>0</v>
      </c>
      <c r="F34" s="10">
        <v>0</v>
      </c>
      <c r="G34" s="10">
        <v>0</v>
      </c>
      <c r="H34" s="10">
        <v>0</v>
      </c>
      <c r="I34" s="10">
        <v>0</v>
      </c>
      <c r="J34" s="10">
        <v>0</v>
      </c>
      <c r="K34" s="10">
        <v>0</v>
      </c>
      <c r="L34" s="10">
        <v>0</v>
      </c>
      <c r="M34" s="10">
        <v>0</v>
      </c>
      <c r="N34" s="10">
        <v>0</v>
      </c>
      <c r="O34" s="10">
        <v>0</v>
      </c>
      <c r="P34" s="10">
        <f t="shared" si="1"/>
        <v>0</v>
      </c>
    </row>
    <row r="35" spans="1:16" ht="10.9" customHeight="1" x14ac:dyDescent="0.2">
      <c r="A35" s="13" t="s">
        <v>46</v>
      </c>
      <c r="B35" s="10">
        <v>28775000</v>
      </c>
      <c r="C35" s="10">
        <v>27938306</v>
      </c>
      <c r="D35" s="10">
        <v>1449100</v>
      </c>
      <c r="E35" s="10">
        <v>1438300</v>
      </c>
      <c r="F35" s="10">
        <v>1591492.66</v>
      </c>
      <c r="G35" s="10">
        <v>3997937.79</v>
      </c>
      <c r="H35" s="10">
        <v>0</v>
      </c>
      <c r="I35" s="10">
        <v>0</v>
      </c>
      <c r="J35" s="10">
        <v>0</v>
      </c>
      <c r="K35" s="10">
        <v>0</v>
      </c>
      <c r="L35" s="10">
        <v>0</v>
      </c>
      <c r="M35" s="10">
        <v>0</v>
      </c>
      <c r="N35" s="10">
        <v>0</v>
      </c>
      <c r="O35" s="10">
        <v>0</v>
      </c>
      <c r="P35" s="10">
        <f t="shared" si="1"/>
        <v>8476830.4499999993</v>
      </c>
    </row>
    <row r="36" spans="1:16" ht="10.9" customHeight="1" x14ac:dyDescent="0.2">
      <c r="A36" s="13" t="s">
        <v>47</v>
      </c>
      <c r="B36" s="10">
        <v>0</v>
      </c>
      <c r="C36" s="10">
        <v>0</v>
      </c>
      <c r="D36" s="10">
        <v>0</v>
      </c>
      <c r="E36" s="10">
        <v>0</v>
      </c>
      <c r="F36" s="10">
        <v>0</v>
      </c>
      <c r="G36" s="10">
        <v>0</v>
      </c>
      <c r="H36" s="10">
        <v>0</v>
      </c>
      <c r="I36" s="10">
        <v>0</v>
      </c>
      <c r="J36" s="10">
        <v>0</v>
      </c>
      <c r="K36" s="10">
        <v>0</v>
      </c>
      <c r="L36" s="10">
        <v>0</v>
      </c>
      <c r="M36" s="10">
        <v>0</v>
      </c>
      <c r="N36" s="10">
        <v>0</v>
      </c>
      <c r="O36" s="10">
        <v>0</v>
      </c>
      <c r="P36" s="10">
        <f t="shared" si="1"/>
        <v>0</v>
      </c>
    </row>
    <row r="37" spans="1:16" ht="10.9" customHeight="1" x14ac:dyDescent="0.2">
      <c r="A37" s="14" t="s">
        <v>48</v>
      </c>
      <c r="B37" s="10">
        <v>14654000</v>
      </c>
      <c r="C37" s="10">
        <v>10070128</v>
      </c>
      <c r="D37" s="10">
        <v>0</v>
      </c>
      <c r="E37" s="10">
        <v>42700</v>
      </c>
      <c r="F37" s="10">
        <v>1118497.77</v>
      </c>
      <c r="G37" s="10">
        <v>1232602.23</v>
      </c>
      <c r="H37" s="10">
        <v>0</v>
      </c>
      <c r="I37" s="10">
        <v>0</v>
      </c>
      <c r="J37" s="10">
        <v>0</v>
      </c>
      <c r="K37" s="10">
        <v>0</v>
      </c>
      <c r="L37" s="10">
        <v>0</v>
      </c>
      <c r="M37" s="10">
        <v>0</v>
      </c>
      <c r="N37" s="10">
        <v>0</v>
      </c>
      <c r="O37" s="10">
        <v>0</v>
      </c>
      <c r="P37" s="10">
        <f t="shared" si="1"/>
        <v>2393800</v>
      </c>
    </row>
    <row r="38" spans="1:16" ht="9.6" customHeight="1" x14ac:dyDescent="0.2">
      <c r="A38" s="15" t="s">
        <v>49</v>
      </c>
      <c r="B38" s="8">
        <f t="shared" ref="B38:P38" si="4">B39+B40+B42+B44+B45+B46+B41+B43</f>
        <v>1213306930</v>
      </c>
      <c r="C38" s="8">
        <f t="shared" si="4"/>
        <v>1238074434</v>
      </c>
      <c r="D38" s="8">
        <f t="shared" si="4"/>
        <v>48431873.210000001</v>
      </c>
      <c r="E38" s="8">
        <f t="shared" si="4"/>
        <v>92317866.210000008</v>
      </c>
      <c r="F38" s="8">
        <f t="shared" si="4"/>
        <v>134796583.94</v>
      </c>
      <c r="G38" s="8">
        <f t="shared" si="4"/>
        <v>115038054.37</v>
      </c>
      <c r="H38" s="8">
        <f t="shared" si="4"/>
        <v>0</v>
      </c>
      <c r="I38" s="8">
        <f t="shared" si="4"/>
        <v>0</v>
      </c>
      <c r="J38" s="8">
        <f t="shared" si="4"/>
        <v>0</v>
      </c>
      <c r="K38" s="8">
        <f t="shared" si="4"/>
        <v>0</v>
      </c>
      <c r="L38" s="8">
        <f t="shared" si="4"/>
        <v>0</v>
      </c>
      <c r="M38" s="8">
        <f t="shared" si="4"/>
        <v>0</v>
      </c>
      <c r="N38" s="8">
        <f t="shared" si="4"/>
        <v>0</v>
      </c>
      <c r="O38" s="8">
        <f t="shared" si="4"/>
        <v>0</v>
      </c>
      <c r="P38" s="8">
        <f t="shared" si="4"/>
        <v>390584377.73000002</v>
      </c>
    </row>
    <row r="39" spans="1:16" x14ac:dyDescent="0.2">
      <c r="A39" s="13" t="s">
        <v>50</v>
      </c>
      <c r="B39" s="10">
        <v>212609688</v>
      </c>
      <c r="C39" s="10">
        <v>236925076</v>
      </c>
      <c r="D39" s="10">
        <v>0</v>
      </c>
      <c r="E39" s="10">
        <v>17461800</v>
      </c>
      <c r="F39" s="10">
        <v>15141011.229999999</v>
      </c>
      <c r="G39" s="10">
        <v>34056883.659999996</v>
      </c>
      <c r="H39" s="10">
        <v>0</v>
      </c>
      <c r="I39" s="10">
        <v>0</v>
      </c>
      <c r="J39" s="10">
        <v>0</v>
      </c>
      <c r="K39" s="10">
        <v>0</v>
      </c>
      <c r="L39" s="10">
        <v>0</v>
      </c>
      <c r="M39" s="10">
        <v>0</v>
      </c>
      <c r="N39" s="10">
        <v>0</v>
      </c>
      <c r="O39" s="10">
        <v>0</v>
      </c>
      <c r="P39" s="10">
        <f t="shared" ref="P39:P75" si="5">D39+E39+F39+G39+H39+I39+J39+K39+L39+M39+N39+O39</f>
        <v>66659694.889999993</v>
      </c>
    </row>
    <row r="40" spans="1:16" ht="16.5" x14ac:dyDescent="0.2">
      <c r="A40" s="13" t="s">
        <v>51</v>
      </c>
      <c r="B40" s="10">
        <v>584356474</v>
      </c>
      <c r="C40" s="10">
        <v>584356474</v>
      </c>
      <c r="D40" s="10">
        <v>48211545.210000001</v>
      </c>
      <c r="E40" s="10">
        <v>48211545.210000001</v>
      </c>
      <c r="F40" s="10">
        <v>48211545.210000001</v>
      </c>
      <c r="G40" s="10">
        <v>48211545.210000001</v>
      </c>
      <c r="H40" s="10">
        <v>0</v>
      </c>
      <c r="I40" s="10">
        <v>0</v>
      </c>
      <c r="J40" s="10">
        <v>0</v>
      </c>
      <c r="K40" s="10">
        <v>0</v>
      </c>
      <c r="L40" s="10">
        <v>0</v>
      </c>
      <c r="M40" s="10">
        <v>0</v>
      </c>
      <c r="N40" s="10">
        <v>0</v>
      </c>
      <c r="O40" s="10">
        <v>0</v>
      </c>
      <c r="P40" s="10">
        <f t="shared" si="5"/>
        <v>192846180.84</v>
      </c>
    </row>
    <row r="41" spans="1:16" ht="16.5" x14ac:dyDescent="0.2">
      <c r="A41" s="13" t="s">
        <v>52</v>
      </c>
      <c r="B41" s="10">
        <v>0</v>
      </c>
      <c r="C41" s="10">
        <v>0</v>
      </c>
      <c r="D41" s="10">
        <v>0</v>
      </c>
      <c r="E41" s="10">
        <v>0</v>
      </c>
      <c r="F41" s="10">
        <v>0</v>
      </c>
      <c r="G41" s="10">
        <v>0</v>
      </c>
      <c r="H41" s="10">
        <v>0</v>
      </c>
      <c r="I41" s="10">
        <v>0</v>
      </c>
      <c r="J41" s="10">
        <v>0</v>
      </c>
      <c r="K41" s="10">
        <v>0</v>
      </c>
      <c r="L41" s="10">
        <v>0</v>
      </c>
      <c r="M41" s="10">
        <v>0</v>
      </c>
      <c r="N41" s="10">
        <v>0</v>
      </c>
      <c r="O41" s="10">
        <v>0</v>
      </c>
      <c r="P41" s="10">
        <f t="shared" si="5"/>
        <v>0</v>
      </c>
    </row>
    <row r="42" spans="1:16" ht="16.5" x14ac:dyDescent="0.2">
      <c r="A42" s="13" t="s">
        <v>53</v>
      </c>
      <c r="B42" s="10">
        <v>169657636</v>
      </c>
      <c r="C42" s="10">
        <v>169657636</v>
      </c>
      <c r="D42" s="10">
        <v>0</v>
      </c>
      <c r="E42" s="10">
        <v>26544521</v>
      </c>
      <c r="F42" s="10">
        <v>13272260.5</v>
      </c>
      <c r="G42" s="10">
        <v>13272260.5</v>
      </c>
      <c r="H42" s="10">
        <v>0</v>
      </c>
      <c r="I42" s="10">
        <v>0</v>
      </c>
      <c r="J42" s="10">
        <v>0</v>
      </c>
      <c r="K42" s="10">
        <v>0</v>
      </c>
      <c r="L42" s="10">
        <v>0</v>
      </c>
      <c r="M42" s="10">
        <v>0</v>
      </c>
      <c r="N42" s="10">
        <v>0</v>
      </c>
      <c r="O42" s="10">
        <v>0</v>
      </c>
      <c r="P42" s="10">
        <f t="shared" si="5"/>
        <v>53089042</v>
      </c>
    </row>
    <row r="43" spans="1:16" ht="16.5" x14ac:dyDescent="0.2">
      <c r="A43" s="13" t="s">
        <v>54</v>
      </c>
      <c r="B43" s="10">
        <v>0</v>
      </c>
      <c r="C43" s="10">
        <v>0</v>
      </c>
      <c r="D43" s="10">
        <v>0</v>
      </c>
      <c r="E43" s="10">
        <v>0</v>
      </c>
      <c r="F43" s="10">
        <v>0</v>
      </c>
      <c r="G43" s="10">
        <v>0</v>
      </c>
      <c r="H43" s="10">
        <v>0</v>
      </c>
      <c r="I43" s="10">
        <v>0</v>
      </c>
      <c r="J43" s="10">
        <v>0</v>
      </c>
      <c r="K43" s="10">
        <v>0</v>
      </c>
      <c r="L43" s="10">
        <v>0</v>
      </c>
      <c r="M43" s="10">
        <v>0</v>
      </c>
      <c r="N43" s="10">
        <v>0</v>
      </c>
      <c r="O43" s="10">
        <v>0</v>
      </c>
      <c r="P43" s="10">
        <f t="shared" si="5"/>
        <v>0</v>
      </c>
    </row>
    <row r="44" spans="1:16" x14ac:dyDescent="0.2">
      <c r="A44" s="9" t="s">
        <v>55</v>
      </c>
      <c r="B44" s="10">
        <v>0</v>
      </c>
      <c r="C44" s="10">
        <v>0</v>
      </c>
      <c r="D44" s="10">
        <v>0</v>
      </c>
      <c r="E44" s="10">
        <v>0</v>
      </c>
      <c r="F44" s="10">
        <v>0</v>
      </c>
      <c r="G44" s="10">
        <v>0</v>
      </c>
      <c r="H44" s="10">
        <v>0</v>
      </c>
      <c r="I44" s="10">
        <v>0</v>
      </c>
      <c r="J44" s="10">
        <v>0</v>
      </c>
      <c r="K44" s="10">
        <v>0</v>
      </c>
      <c r="L44" s="10">
        <v>0</v>
      </c>
      <c r="M44" s="10">
        <v>0</v>
      </c>
      <c r="N44" s="10">
        <v>0</v>
      </c>
      <c r="O44" s="10">
        <v>0</v>
      </c>
      <c r="P44" s="10">
        <f t="shared" si="5"/>
        <v>0</v>
      </c>
    </row>
    <row r="45" spans="1:16" x14ac:dyDescent="0.2">
      <c r="A45" s="11" t="s">
        <v>56</v>
      </c>
      <c r="B45" s="10">
        <v>12000000</v>
      </c>
      <c r="C45" s="10">
        <v>12452116</v>
      </c>
      <c r="D45" s="10">
        <v>0</v>
      </c>
      <c r="E45" s="10">
        <v>0</v>
      </c>
      <c r="F45" s="10">
        <v>0</v>
      </c>
      <c r="G45" s="10">
        <v>0</v>
      </c>
      <c r="H45" s="10">
        <v>0</v>
      </c>
      <c r="I45" s="10">
        <v>0</v>
      </c>
      <c r="J45" s="10">
        <v>0</v>
      </c>
      <c r="K45" s="10">
        <v>0</v>
      </c>
      <c r="L45" s="10">
        <v>0</v>
      </c>
      <c r="M45" s="10">
        <v>0</v>
      </c>
      <c r="N45" s="10">
        <v>0</v>
      </c>
      <c r="O45" s="10">
        <v>0</v>
      </c>
      <c r="P45" s="10">
        <f t="shared" si="5"/>
        <v>0</v>
      </c>
    </row>
    <row r="46" spans="1:16" ht="16.5" x14ac:dyDescent="0.2">
      <c r="A46" s="11" t="s">
        <v>57</v>
      </c>
      <c r="B46" s="10">
        <v>234683132</v>
      </c>
      <c r="C46" s="10">
        <v>234683132</v>
      </c>
      <c r="D46" s="10">
        <v>220328</v>
      </c>
      <c r="E46" s="10">
        <v>100000</v>
      </c>
      <c r="F46" s="10">
        <v>58171767</v>
      </c>
      <c r="G46" s="10">
        <v>19497365</v>
      </c>
      <c r="H46" s="10">
        <v>0</v>
      </c>
      <c r="I46" s="10">
        <v>0</v>
      </c>
      <c r="J46" s="10">
        <v>0</v>
      </c>
      <c r="K46" s="10">
        <v>0</v>
      </c>
      <c r="L46" s="10">
        <v>0</v>
      </c>
      <c r="M46" s="10">
        <v>0</v>
      </c>
      <c r="N46" s="10">
        <v>0</v>
      </c>
      <c r="O46" s="10">
        <v>0</v>
      </c>
      <c r="P46" s="10">
        <f t="shared" si="5"/>
        <v>77989460</v>
      </c>
    </row>
    <row r="47" spans="1:16" s="16" customFormat="1" ht="15" x14ac:dyDescent="0.2">
      <c r="A47" s="7" t="s">
        <v>58</v>
      </c>
      <c r="B47" s="8">
        <f t="shared" ref="B47:P47" si="6">SUM(B48:B53)</f>
        <v>20000000</v>
      </c>
      <c r="C47" s="8">
        <f t="shared" si="6"/>
        <v>20000000</v>
      </c>
      <c r="D47" s="8">
        <f t="shared" si="6"/>
        <v>0</v>
      </c>
      <c r="E47" s="8">
        <f t="shared" si="6"/>
        <v>5000000</v>
      </c>
      <c r="F47" s="8">
        <f t="shared" si="6"/>
        <v>0</v>
      </c>
      <c r="G47" s="8">
        <f t="shared" si="6"/>
        <v>5000000</v>
      </c>
      <c r="H47" s="8">
        <f t="shared" si="6"/>
        <v>0</v>
      </c>
      <c r="I47" s="8">
        <f t="shared" si="6"/>
        <v>0</v>
      </c>
      <c r="J47" s="8">
        <f t="shared" si="6"/>
        <v>0</v>
      </c>
      <c r="K47" s="8">
        <f t="shared" si="6"/>
        <v>0</v>
      </c>
      <c r="L47" s="8">
        <f t="shared" si="6"/>
        <v>0</v>
      </c>
      <c r="M47" s="8">
        <f t="shared" si="6"/>
        <v>0</v>
      </c>
      <c r="N47" s="8">
        <f t="shared" si="6"/>
        <v>0</v>
      </c>
      <c r="O47" s="8">
        <f t="shared" si="6"/>
        <v>0</v>
      </c>
      <c r="P47" s="8">
        <f t="shared" si="6"/>
        <v>10000000</v>
      </c>
    </row>
    <row r="48" spans="1:16" x14ac:dyDescent="0.2">
      <c r="A48" s="11" t="s">
        <v>59</v>
      </c>
      <c r="B48" s="10">
        <v>0</v>
      </c>
      <c r="C48" s="10">
        <v>0</v>
      </c>
      <c r="D48" s="10">
        <v>0</v>
      </c>
      <c r="E48" s="10">
        <v>0</v>
      </c>
      <c r="F48" s="10">
        <v>0</v>
      </c>
      <c r="G48" s="10">
        <v>0</v>
      </c>
      <c r="H48" s="10">
        <v>0</v>
      </c>
      <c r="I48" s="10">
        <v>0</v>
      </c>
      <c r="J48" s="10">
        <v>0</v>
      </c>
      <c r="K48" s="10">
        <v>0</v>
      </c>
      <c r="L48" s="10">
        <v>0</v>
      </c>
      <c r="M48" s="10">
        <v>0</v>
      </c>
      <c r="N48" s="10">
        <v>0</v>
      </c>
      <c r="O48" s="10">
        <v>0</v>
      </c>
      <c r="P48" s="10">
        <f t="shared" si="5"/>
        <v>0</v>
      </c>
    </row>
    <row r="49" spans="1:16" ht="16.5" x14ac:dyDescent="0.2">
      <c r="A49" s="11" t="s">
        <v>60</v>
      </c>
      <c r="B49" s="10">
        <v>20000000</v>
      </c>
      <c r="C49" s="10">
        <v>20000000</v>
      </c>
      <c r="D49" s="10">
        <v>0</v>
      </c>
      <c r="E49" s="10">
        <v>5000000</v>
      </c>
      <c r="F49" s="10">
        <v>0</v>
      </c>
      <c r="G49" s="10">
        <v>5000000</v>
      </c>
      <c r="H49" s="10">
        <v>0</v>
      </c>
      <c r="I49" s="10">
        <v>0</v>
      </c>
      <c r="J49" s="10">
        <v>0</v>
      </c>
      <c r="K49" s="10">
        <v>0</v>
      </c>
      <c r="L49" s="10">
        <v>0</v>
      </c>
      <c r="M49" s="10">
        <v>0</v>
      </c>
      <c r="N49" s="10">
        <v>0</v>
      </c>
      <c r="O49" s="10">
        <v>0</v>
      </c>
      <c r="P49" s="10">
        <f t="shared" si="5"/>
        <v>10000000</v>
      </c>
    </row>
    <row r="50" spans="1:16" ht="16.5" x14ac:dyDescent="0.2">
      <c r="A50" s="11" t="s">
        <v>61</v>
      </c>
      <c r="B50" s="10">
        <v>0</v>
      </c>
      <c r="C50" s="10">
        <v>0</v>
      </c>
      <c r="D50" s="10">
        <v>0</v>
      </c>
      <c r="E50" s="10">
        <v>0</v>
      </c>
      <c r="F50" s="10">
        <v>0</v>
      </c>
      <c r="G50" s="10">
        <v>0</v>
      </c>
      <c r="H50" s="10">
        <v>0</v>
      </c>
      <c r="I50" s="10">
        <v>0</v>
      </c>
      <c r="J50" s="10">
        <v>0</v>
      </c>
      <c r="K50" s="10">
        <v>0</v>
      </c>
      <c r="L50" s="10">
        <v>0</v>
      </c>
      <c r="M50" s="10">
        <v>0</v>
      </c>
      <c r="N50" s="10">
        <v>0</v>
      </c>
      <c r="O50" s="10">
        <v>0</v>
      </c>
      <c r="P50" s="10">
        <f t="shared" si="5"/>
        <v>0</v>
      </c>
    </row>
    <row r="51" spans="1:16" ht="16.5" x14ac:dyDescent="0.2">
      <c r="A51" s="11" t="s">
        <v>62</v>
      </c>
      <c r="B51" s="10">
        <v>0</v>
      </c>
      <c r="C51" s="10">
        <v>0</v>
      </c>
      <c r="D51" s="10">
        <v>0</v>
      </c>
      <c r="E51" s="10">
        <v>0</v>
      </c>
      <c r="F51" s="10">
        <v>0</v>
      </c>
      <c r="G51" s="10">
        <v>0</v>
      </c>
      <c r="H51" s="10">
        <v>0</v>
      </c>
      <c r="I51" s="10">
        <v>0</v>
      </c>
      <c r="J51" s="10">
        <v>0</v>
      </c>
      <c r="K51" s="10">
        <v>0</v>
      </c>
      <c r="L51" s="10">
        <v>0</v>
      </c>
      <c r="M51" s="10">
        <v>0</v>
      </c>
      <c r="N51" s="10">
        <v>0</v>
      </c>
      <c r="O51" s="10">
        <v>0</v>
      </c>
      <c r="P51" s="10">
        <f t="shared" si="5"/>
        <v>0</v>
      </c>
    </row>
    <row r="52" spans="1:16" x14ac:dyDescent="0.2">
      <c r="A52" s="11" t="s">
        <v>63</v>
      </c>
      <c r="B52" s="10">
        <v>0</v>
      </c>
      <c r="C52" s="10">
        <v>0</v>
      </c>
      <c r="D52" s="10">
        <v>0</v>
      </c>
      <c r="E52" s="10">
        <v>0</v>
      </c>
      <c r="F52" s="10">
        <v>0</v>
      </c>
      <c r="G52" s="10">
        <v>0</v>
      </c>
      <c r="H52" s="10">
        <v>0</v>
      </c>
      <c r="I52" s="10">
        <v>0</v>
      </c>
      <c r="J52" s="10">
        <v>0</v>
      </c>
      <c r="K52" s="10">
        <v>0</v>
      </c>
      <c r="L52" s="10">
        <v>0</v>
      </c>
      <c r="M52" s="10">
        <v>0</v>
      </c>
      <c r="N52" s="10">
        <v>0</v>
      </c>
      <c r="O52" s="10">
        <v>0</v>
      </c>
      <c r="P52" s="10">
        <f t="shared" si="5"/>
        <v>0</v>
      </c>
    </row>
    <row r="53" spans="1:16" ht="16.5" x14ac:dyDescent="0.2">
      <c r="A53" s="11" t="s">
        <v>64</v>
      </c>
      <c r="B53" s="10">
        <v>0</v>
      </c>
      <c r="C53" s="10">
        <v>0</v>
      </c>
      <c r="D53" s="10">
        <v>0</v>
      </c>
      <c r="E53" s="10">
        <v>0</v>
      </c>
      <c r="F53" s="10">
        <v>0</v>
      </c>
      <c r="G53" s="10">
        <v>0</v>
      </c>
      <c r="H53" s="10">
        <v>0</v>
      </c>
      <c r="I53" s="10">
        <v>0</v>
      </c>
      <c r="J53" s="10">
        <v>0</v>
      </c>
      <c r="K53" s="10">
        <v>0</v>
      </c>
      <c r="L53" s="10">
        <v>0</v>
      </c>
      <c r="M53" s="10">
        <v>0</v>
      </c>
      <c r="N53" s="10">
        <v>0</v>
      </c>
      <c r="O53" s="10">
        <v>0</v>
      </c>
      <c r="P53" s="10">
        <f t="shared" si="5"/>
        <v>0</v>
      </c>
    </row>
    <row r="54" spans="1:16" ht="16.149999999999999" customHeight="1" x14ac:dyDescent="0.2">
      <c r="A54" s="7" t="s">
        <v>65</v>
      </c>
      <c r="B54" s="8">
        <f t="shared" ref="B54:P54" si="7">B55+B56+B58+B59+B60+B62+B57+B63+B61</f>
        <v>18840000</v>
      </c>
      <c r="C54" s="8">
        <f t="shared" si="7"/>
        <v>18840000</v>
      </c>
      <c r="D54" s="8">
        <f t="shared" si="7"/>
        <v>0</v>
      </c>
      <c r="E54" s="8">
        <f t="shared" si="7"/>
        <v>0</v>
      </c>
      <c r="F54" s="8">
        <f t="shared" si="7"/>
        <v>15576</v>
      </c>
      <c r="G54" s="8">
        <f t="shared" si="7"/>
        <v>0</v>
      </c>
      <c r="H54" s="8">
        <f t="shared" si="7"/>
        <v>0</v>
      </c>
      <c r="I54" s="8">
        <f t="shared" si="7"/>
        <v>0</v>
      </c>
      <c r="J54" s="8">
        <f t="shared" si="7"/>
        <v>0</v>
      </c>
      <c r="K54" s="8">
        <f t="shared" si="7"/>
        <v>0</v>
      </c>
      <c r="L54" s="8">
        <f t="shared" si="7"/>
        <v>0</v>
      </c>
      <c r="M54" s="8">
        <f t="shared" si="7"/>
        <v>0</v>
      </c>
      <c r="N54" s="8">
        <f t="shared" si="7"/>
        <v>0</v>
      </c>
      <c r="O54" s="8">
        <f t="shared" si="7"/>
        <v>0</v>
      </c>
      <c r="P54" s="8">
        <f t="shared" si="7"/>
        <v>15576</v>
      </c>
    </row>
    <row r="55" spans="1:16" ht="10.9" customHeight="1" x14ac:dyDescent="0.2">
      <c r="A55" s="9" t="s">
        <v>66</v>
      </c>
      <c r="B55" s="10">
        <v>3900000</v>
      </c>
      <c r="C55" s="10">
        <v>8661820</v>
      </c>
      <c r="D55" s="10">
        <v>0</v>
      </c>
      <c r="E55" s="10">
        <v>0</v>
      </c>
      <c r="F55" s="10">
        <v>15576</v>
      </c>
      <c r="G55" s="10">
        <v>0</v>
      </c>
      <c r="H55" s="10">
        <v>0</v>
      </c>
      <c r="I55" s="10">
        <v>0</v>
      </c>
      <c r="J55" s="10">
        <v>0</v>
      </c>
      <c r="K55" s="10">
        <v>0</v>
      </c>
      <c r="L55" s="10">
        <v>0</v>
      </c>
      <c r="M55" s="10">
        <v>0</v>
      </c>
      <c r="N55" s="10">
        <v>0</v>
      </c>
      <c r="O55" s="10">
        <v>0</v>
      </c>
      <c r="P55" s="10">
        <f t="shared" ref="P55:P60" si="8">D55+E55+F55+G55+H55+I55+J55+K55+L55+M55+N55+O55</f>
        <v>15576</v>
      </c>
    </row>
    <row r="56" spans="1:16" ht="10.9" customHeight="1" x14ac:dyDescent="0.2">
      <c r="A56" s="11" t="s">
        <v>67</v>
      </c>
      <c r="B56" s="10">
        <v>4200000</v>
      </c>
      <c r="C56" s="10">
        <v>3270800</v>
      </c>
      <c r="D56" s="10">
        <v>0</v>
      </c>
      <c r="E56" s="10">
        <v>0</v>
      </c>
      <c r="F56" s="10">
        <v>0</v>
      </c>
      <c r="G56" s="10">
        <v>0</v>
      </c>
      <c r="H56" s="10">
        <v>0</v>
      </c>
      <c r="I56" s="10">
        <v>0</v>
      </c>
      <c r="J56" s="10">
        <v>0</v>
      </c>
      <c r="K56" s="10">
        <v>0</v>
      </c>
      <c r="L56" s="10">
        <v>0</v>
      </c>
      <c r="M56" s="10">
        <v>0</v>
      </c>
      <c r="N56" s="10">
        <v>0</v>
      </c>
      <c r="O56" s="10">
        <v>0</v>
      </c>
      <c r="P56" s="10">
        <f t="shared" si="8"/>
        <v>0</v>
      </c>
    </row>
    <row r="57" spans="1:16" ht="10.9" customHeight="1" x14ac:dyDescent="0.2">
      <c r="A57" s="11" t="s">
        <v>68</v>
      </c>
      <c r="B57" s="10">
        <v>10000</v>
      </c>
      <c r="C57" s="10">
        <v>10000</v>
      </c>
      <c r="D57" s="10">
        <v>0</v>
      </c>
      <c r="E57" s="10">
        <v>0</v>
      </c>
      <c r="F57" s="10">
        <v>0</v>
      </c>
      <c r="G57" s="10">
        <v>0</v>
      </c>
      <c r="H57" s="10">
        <v>0</v>
      </c>
      <c r="I57" s="10">
        <v>0</v>
      </c>
      <c r="J57" s="10">
        <v>0</v>
      </c>
      <c r="K57" s="10">
        <v>0</v>
      </c>
      <c r="L57" s="10">
        <v>0</v>
      </c>
      <c r="M57" s="10">
        <v>0</v>
      </c>
      <c r="N57" s="10">
        <v>0</v>
      </c>
      <c r="O57" s="10">
        <v>0</v>
      </c>
      <c r="P57" s="10">
        <f t="shared" si="8"/>
        <v>0</v>
      </c>
    </row>
    <row r="58" spans="1:16" ht="10.9" customHeight="1" x14ac:dyDescent="0.2">
      <c r="A58" s="11" t="s">
        <v>69</v>
      </c>
      <c r="B58" s="10">
        <v>3420000</v>
      </c>
      <c r="C58" s="10">
        <v>3420000</v>
      </c>
      <c r="D58" s="10">
        <v>0</v>
      </c>
      <c r="E58" s="10">
        <v>0</v>
      </c>
      <c r="F58" s="10">
        <v>0</v>
      </c>
      <c r="G58" s="10">
        <v>0</v>
      </c>
      <c r="H58" s="10">
        <v>0</v>
      </c>
      <c r="I58" s="10">
        <v>0</v>
      </c>
      <c r="J58" s="10">
        <v>0</v>
      </c>
      <c r="K58" s="10">
        <v>0</v>
      </c>
      <c r="L58" s="10">
        <v>0</v>
      </c>
      <c r="M58" s="10">
        <v>0</v>
      </c>
      <c r="N58" s="10">
        <v>0</v>
      </c>
      <c r="O58" s="10">
        <v>0</v>
      </c>
      <c r="P58" s="10">
        <f t="shared" si="8"/>
        <v>0</v>
      </c>
    </row>
    <row r="59" spans="1:16" ht="10.9" customHeight="1" x14ac:dyDescent="0.2">
      <c r="A59" s="11" t="s">
        <v>70</v>
      </c>
      <c r="B59" s="10">
        <v>7200000</v>
      </c>
      <c r="C59" s="10">
        <v>3237380</v>
      </c>
      <c r="D59" s="10">
        <v>0</v>
      </c>
      <c r="E59" s="10">
        <v>0</v>
      </c>
      <c r="F59" s="10">
        <v>0</v>
      </c>
      <c r="G59" s="10">
        <v>0</v>
      </c>
      <c r="H59" s="10">
        <v>0</v>
      </c>
      <c r="I59" s="10">
        <v>0</v>
      </c>
      <c r="J59" s="10">
        <v>0</v>
      </c>
      <c r="K59" s="10">
        <v>0</v>
      </c>
      <c r="L59" s="10">
        <v>0</v>
      </c>
      <c r="M59" s="10">
        <v>0</v>
      </c>
      <c r="N59" s="10">
        <v>0</v>
      </c>
      <c r="O59" s="10">
        <v>0</v>
      </c>
      <c r="P59" s="10">
        <f t="shared" si="8"/>
        <v>0</v>
      </c>
    </row>
    <row r="60" spans="1:16" ht="10.9" customHeight="1" x14ac:dyDescent="0.2">
      <c r="A60" s="11" t="s">
        <v>71</v>
      </c>
      <c r="B60" s="10">
        <v>100000</v>
      </c>
      <c r="C60" s="10">
        <v>230000</v>
      </c>
      <c r="D60" s="10">
        <v>0</v>
      </c>
      <c r="E60" s="10">
        <v>0</v>
      </c>
      <c r="F60" s="10">
        <v>0</v>
      </c>
      <c r="G60" s="10">
        <v>0</v>
      </c>
      <c r="H60" s="10">
        <v>0</v>
      </c>
      <c r="I60" s="10">
        <v>0</v>
      </c>
      <c r="J60" s="10">
        <v>0</v>
      </c>
      <c r="K60" s="10">
        <v>0</v>
      </c>
      <c r="L60" s="10">
        <v>0</v>
      </c>
      <c r="M60" s="10">
        <v>0</v>
      </c>
      <c r="N60" s="10">
        <v>0</v>
      </c>
      <c r="O60" s="10">
        <v>0</v>
      </c>
      <c r="P60" s="10">
        <f t="shared" si="8"/>
        <v>0</v>
      </c>
    </row>
    <row r="61" spans="1:16" ht="10.9" customHeight="1" x14ac:dyDescent="0.2">
      <c r="A61" s="9" t="s">
        <v>72</v>
      </c>
      <c r="B61" s="10">
        <v>0</v>
      </c>
      <c r="C61" s="10">
        <v>0</v>
      </c>
      <c r="D61" s="10">
        <v>0</v>
      </c>
      <c r="E61" s="10">
        <v>0</v>
      </c>
      <c r="F61" s="10">
        <v>0</v>
      </c>
      <c r="G61" s="10">
        <v>0</v>
      </c>
      <c r="H61" s="10">
        <v>0</v>
      </c>
      <c r="I61" s="10">
        <v>0</v>
      </c>
      <c r="J61" s="10">
        <v>0</v>
      </c>
      <c r="K61" s="10">
        <v>0</v>
      </c>
      <c r="L61" s="10">
        <v>0</v>
      </c>
      <c r="M61" s="10">
        <v>0</v>
      </c>
      <c r="N61" s="10">
        <v>0</v>
      </c>
      <c r="O61" s="10">
        <v>0</v>
      </c>
      <c r="P61" s="10">
        <f t="shared" si="5"/>
        <v>0</v>
      </c>
    </row>
    <row r="62" spans="1:16" ht="10.9" customHeight="1" x14ac:dyDescent="0.2">
      <c r="A62" s="9" t="s">
        <v>73</v>
      </c>
      <c r="B62" s="10">
        <v>0</v>
      </c>
      <c r="C62" s="10">
        <v>0</v>
      </c>
      <c r="D62" s="10">
        <v>0</v>
      </c>
      <c r="E62" s="10">
        <v>0</v>
      </c>
      <c r="F62" s="10">
        <v>0</v>
      </c>
      <c r="G62" s="10">
        <v>0</v>
      </c>
      <c r="H62" s="10">
        <v>0</v>
      </c>
      <c r="I62" s="10">
        <v>0</v>
      </c>
      <c r="J62" s="10">
        <v>0</v>
      </c>
      <c r="K62" s="10">
        <v>0</v>
      </c>
      <c r="L62" s="10">
        <v>0</v>
      </c>
      <c r="M62" s="10">
        <v>0</v>
      </c>
      <c r="N62" s="10">
        <v>0</v>
      </c>
      <c r="O62" s="10">
        <v>0</v>
      </c>
      <c r="P62" s="10">
        <f t="shared" si="5"/>
        <v>0</v>
      </c>
    </row>
    <row r="63" spans="1:16" ht="10.9" customHeight="1" x14ac:dyDescent="0.2">
      <c r="A63" s="11" t="s">
        <v>74</v>
      </c>
      <c r="B63" s="10">
        <v>10000</v>
      </c>
      <c r="C63" s="10">
        <v>10000</v>
      </c>
      <c r="D63" s="10">
        <v>0</v>
      </c>
      <c r="E63" s="10">
        <v>0</v>
      </c>
      <c r="F63" s="10">
        <v>0</v>
      </c>
      <c r="G63" s="10">
        <v>0</v>
      </c>
      <c r="H63" s="10">
        <v>0</v>
      </c>
      <c r="I63" s="10">
        <v>0</v>
      </c>
      <c r="J63" s="10">
        <v>0</v>
      </c>
      <c r="K63" s="10">
        <v>0</v>
      </c>
      <c r="L63" s="10">
        <v>0</v>
      </c>
      <c r="M63" s="10">
        <v>0</v>
      </c>
      <c r="N63" s="10">
        <v>0</v>
      </c>
      <c r="O63" s="10">
        <v>0</v>
      </c>
      <c r="P63" s="10">
        <f t="shared" si="5"/>
        <v>0</v>
      </c>
    </row>
    <row r="64" spans="1:16" x14ac:dyDescent="0.2">
      <c r="A64" s="17" t="s">
        <v>75</v>
      </c>
      <c r="B64" s="8">
        <f t="shared" ref="B64:P64" si="9">B65+B66+B67+B68</f>
        <v>5200000</v>
      </c>
      <c r="C64" s="8">
        <f t="shared" si="9"/>
        <v>5200000</v>
      </c>
      <c r="D64" s="8">
        <f t="shared" si="9"/>
        <v>0</v>
      </c>
      <c r="E64" s="8">
        <f t="shared" si="9"/>
        <v>0</v>
      </c>
      <c r="F64" s="8">
        <f t="shared" si="9"/>
        <v>1678123.78</v>
      </c>
      <c r="G64" s="8">
        <f t="shared" si="9"/>
        <v>0</v>
      </c>
      <c r="H64" s="8">
        <f t="shared" si="9"/>
        <v>0</v>
      </c>
      <c r="I64" s="8">
        <f t="shared" si="9"/>
        <v>0</v>
      </c>
      <c r="J64" s="8">
        <f t="shared" si="9"/>
        <v>0</v>
      </c>
      <c r="K64" s="8">
        <f t="shared" si="9"/>
        <v>0</v>
      </c>
      <c r="L64" s="8">
        <f t="shared" si="9"/>
        <v>0</v>
      </c>
      <c r="M64" s="8">
        <f t="shared" si="9"/>
        <v>0</v>
      </c>
      <c r="N64" s="8">
        <f t="shared" si="9"/>
        <v>0</v>
      </c>
      <c r="O64" s="8">
        <f t="shared" si="9"/>
        <v>0</v>
      </c>
      <c r="P64" s="8">
        <f t="shared" si="9"/>
        <v>1678123.78</v>
      </c>
    </row>
    <row r="65" spans="1:16" x14ac:dyDescent="0.2">
      <c r="A65" s="9" t="s">
        <v>76</v>
      </c>
      <c r="B65" s="10">
        <v>5000000</v>
      </c>
      <c r="C65" s="10">
        <v>5000000</v>
      </c>
      <c r="D65" s="10">
        <v>0</v>
      </c>
      <c r="E65" s="10">
        <v>0</v>
      </c>
      <c r="F65" s="10">
        <v>1678123.78</v>
      </c>
      <c r="G65" s="10">
        <v>0</v>
      </c>
      <c r="H65" s="10">
        <v>0</v>
      </c>
      <c r="I65" s="10">
        <v>0</v>
      </c>
      <c r="J65" s="10">
        <v>0</v>
      </c>
      <c r="K65" s="10">
        <v>0</v>
      </c>
      <c r="L65" s="10">
        <v>0</v>
      </c>
      <c r="M65" s="10">
        <v>0</v>
      </c>
      <c r="N65" s="10">
        <v>0</v>
      </c>
      <c r="O65" s="10">
        <v>0</v>
      </c>
      <c r="P65" s="10">
        <f t="shared" si="5"/>
        <v>1678123.78</v>
      </c>
    </row>
    <row r="66" spans="1:16" x14ac:dyDescent="0.2">
      <c r="A66" s="9" t="s">
        <v>77</v>
      </c>
      <c r="B66" s="10">
        <v>200000</v>
      </c>
      <c r="C66" s="10">
        <v>200000</v>
      </c>
      <c r="D66" s="10">
        <v>0</v>
      </c>
      <c r="E66" s="10">
        <v>0</v>
      </c>
      <c r="F66" s="10">
        <v>0</v>
      </c>
      <c r="G66" s="10">
        <v>0</v>
      </c>
      <c r="H66" s="10">
        <v>0</v>
      </c>
      <c r="I66" s="10">
        <v>0</v>
      </c>
      <c r="J66" s="10">
        <v>0</v>
      </c>
      <c r="K66" s="10">
        <v>0</v>
      </c>
      <c r="L66" s="10">
        <v>0</v>
      </c>
      <c r="M66" s="10">
        <v>0</v>
      </c>
      <c r="N66" s="10">
        <v>0</v>
      </c>
      <c r="O66" s="10">
        <v>0</v>
      </c>
      <c r="P66" s="10">
        <f t="shared" si="5"/>
        <v>0</v>
      </c>
    </row>
    <row r="67" spans="1:16" ht="19.149999999999999" customHeight="1" x14ac:dyDescent="0.2">
      <c r="A67" s="11" t="s">
        <v>78</v>
      </c>
      <c r="B67" s="10">
        <v>0</v>
      </c>
      <c r="C67" s="10">
        <v>0</v>
      </c>
      <c r="D67" s="10">
        <v>0</v>
      </c>
      <c r="E67" s="10">
        <v>0</v>
      </c>
      <c r="F67" s="10">
        <v>0</v>
      </c>
      <c r="G67" s="10">
        <v>0</v>
      </c>
      <c r="H67" s="10">
        <v>0</v>
      </c>
      <c r="I67" s="10">
        <v>0</v>
      </c>
      <c r="J67" s="10">
        <v>0</v>
      </c>
      <c r="K67" s="10">
        <v>0</v>
      </c>
      <c r="L67" s="10">
        <v>0</v>
      </c>
      <c r="M67" s="10">
        <v>0</v>
      </c>
      <c r="N67" s="10">
        <v>0</v>
      </c>
      <c r="O67" s="10">
        <v>0</v>
      </c>
      <c r="P67" s="10">
        <f t="shared" si="5"/>
        <v>0</v>
      </c>
    </row>
    <row r="68" spans="1:16" ht="17.45" customHeight="1" x14ac:dyDescent="0.2">
      <c r="A68" s="11" t="s">
        <v>79</v>
      </c>
      <c r="B68" s="10">
        <v>0</v>
      </c>
      <c r="C68" s="10">
        <v>0</v>
      </c>
      <c r="D68" s="10">
        <v>0</v>
      </c>
      <c r="E68" s="10">
        <v>0</v>
      </c>
      <c r="F68" s="10">
        <v>0</v>
      </c>
      <c r="G68" s="10">
        <v>0</v>
      </c>
      <c r="H68" s="10">
        <v>0</v>
      </c>
      <c r="I68" s="10">
        <v>0</v>
      </c>
      <c r="J68" s="10">
        <v>0</v>
      </c>
      <c r="K68" s="10">
        <v>0</v>
      </c>
      <c r="L68" s="10">
        <v>0</v>
      </c>
      <c r="M68" s="10">
        <v>0</v>
      </c>
      <c r="N68" s="10">
        <v>0</v>
      </c>
      <c r="O68" s="10">
        <v>0</v>
      </c>
      <c r="P68" s="10">
        <f t="shared" si="5"/>
        <v>0</v>
      </c>
    </row>
    <row r="69" spans="1:16" ht="18" customHeight="1" x14ac:dyDescent="0.2">
      <c r="A69" s="7" t="s">
        <v>80</v>
      </c>
      <c r="B69" s="8">
        <f t="shared" ref="B69:C69" si="10">SUM(B70:B71)</f>
        <v>0</v>
      </c>
      <c r="C69" s="8">
        <f t="shared" si="10"/>
        <v>0</v>
      </c>
      <c r="D69" s="8">
        <f t="shared" ref="D69:P69" si="11">SUM(D70:D71)</f>
        <v>0</v>
      </c>
      <c r="E69" s="8">
        <f t="shared" si="11"/>
        <v>0</v>
      </c>
      <c r="F69" s="8">
        <f t="shared" si="11"/>
        <v>0</v>
      </c>
      <c r="G69" s="8">
        <f t="shared" si="11"/>
        <v>0</v>
      </c>
      <c r="H69" s="8">
        <f t="shared" si="11"/>
        <v>0</v>
      </c>
      <c r="I69" s="8">
        <f t="shared" si="11"/>
        <v>0</v>
      </c>
      <c r="J69" s="8">
        <f t="shared" si="11"/>
        <v>0</v>
      </c>
      <c r="K69" s="8">
        <f t="shared" si="11"/>
        <v>0</v>
      </c>
      <c r="L69" s="8">
        <f t="shared" si="11"/>
        <v>0</v>
      </c>
      <c r="M69" s="8">
        <f t="shared" si="11"/>
        <v>0</v>
      </c>
      <c r="N69" s="8">
        <f t="shared" si="11"/>
        <v>0</v>
      </c>
      <c r="O69" s="8">
        <f t="shared" si="11"/>
        <v>0</v>
      </c>
      <c r="P69" s="8">
        <f t="shared" si="11"/>
        <v>0</v>
      </c>
    </row>
    <row r="70" spans="1:16" ht="12.6" customHeight="1" x14ac:dyDescent="0.2">
      <c r="A70" s="9" t="s">
        <v>81</v>
      </c>
      <c r="B70" s="10">
        <v>0</v>
      </c>
      <c r="C70" s="10">
        <v>0</v>
      </c>
      <c r="D70" s="10">
        <v>0</v>
      </c>
      <c r="E70" s="10">
        <v>0</v>
      </c>
      <c r="F70" s="10">
        <v>0</v>
      </c>
      <c r="G70" s="10">
        <v>0</v>
      </c>
      <c r="H70" s="10">
        <v>0</v>
      </c>
      <c r="I70" s="10">
        <v>0</v>
      </c>
      <c r="J70" s="10">
        <v>0</v>
      </c>
      <c r="K70" s="10">
        <v>0</v>
      </c>
      <c r="L70" s="10">
        <v>0</v>
      </c>
      <c r="M70" s="10">
        <v>0</v>
      </c>
      <c r="N70" s="10">
        <v>0</v>
      </c>
      <c r="O70" s="10">
        <v>0</v>
      </c>
      <c r="P70" s="10">
        <f t="shared" si="5"/>
        <v>0</v>
      </c>
    </row>
    <row r="71" spans="1:16" ht="18.600000000000001" customHeight="1" x14ac:dyDescent="0.2">
      <c r="A71" s="11" t="s">
        <v>82</v>
      </c>
      <c r="B71" s="10">
        <v>0</v>
      </c>
      <c r="C71" s="10">
        <v>0</v>
      </c>
      <c r="D71" s="10">
        <v>0</v>
      </c>
      <c r="E71" s="10">
        <v>0</v>
      </c>
      <c r="F71" s="10">
        <v>0</v>
      </c>
      <c r="G71" s="10">
        <v>0</v>
      </c>
      <c r="H71" s="10">
        <v>0</v>
      </c>
      <c r="I71" s="10">
        <v>0</v>
      </c>
      <c r="J71" s="10">
        <v>0</v>
      </c>
      <c r="K71" s="10">
        <v>0</v>
      </c>
      <c r="L71" s="10">
        <v>0</v>
      </c>
      <c r="M71" s="10">
        <v>0</v>
      </c>
      <c r="N71" s="10">
        <v>0</v>
      </c>
      <c r="O71" s="10">
        <v>0</v>
      </c>
      <c r="P71" s="10">
        <f t="shared" si="5"/>
        <v>0</v>
      </c>
    </row>
    <row r="72" spans="1:16" ht="19.899999999999999" customHeight="1" x14ac:dyDescent="0.2">
      <c r="A72" s="17" t="s">
        <v>83</v>
      </c>
      <c r="B72" s="8">
        <f t="shared" ref="B72:P72" si="12">SUM(B73:B75)</f>
        <v>0</v>
      </c>
      <c r="C72" s="8">
        <f t="shared" si="12"/>
        <v>0</v>
      </c>
      <c r="D72" s="8">
        <f t="shared" si="12"/>
        <v>0</v>
      </c>
      <c r="E72" s="8">
        <f t="shared" si="12"/>
        <v>0</v>
      </c>
      <c r="F72" s="8">
        <f t="shared" si="12"/>
        <v>0</v>
      </c>
      <c r="G72" s="8">
        <f t="shared" si="12"/>
        <v>0</v>
      </c>
      <c r="H72" s="8">
        <f t="shared" si="12"/>
        <v>0</v>
      </c>
      <c r="I72" s="8">
        <f t="shared" si="12"/>
        <v>0</v>
      </c>
      <c r="J72" s="8">
        <f t="shared" si="12"/>
        <v>0</v>
      </c>
      <c r="K72" s="8">
        <f t="shared" si="12"/>
        <v>0</v>
      </c>
      <c r="L72" s="8">
        <f t="shared" si="12"/>
        <v>0</v>
      </c>
      <c r="M72" s="8">
        <f t="shared" si="12"/>
        <v>0</v>
      </c>
      <c r="N72" s="8">
        <f t="shared" si="12"/>
        <v>0</v>
      </c>
      <c r="O72" s="8">
        <f t="shared" si="12"/>
        <v>0</v>
      </c>
      <c r="P72" s="8">
        <f t="shared" si="12"/>
        <v>0</v>
      </c>
    </row>
    <row r="73" spans="1:16" ht="9.6" customHeight="1" x14ac:dyDescent="0.2">
      <c r="A73" s="11" t="s">
        <v>84</v>
      </c>
      <c r="B73" s="10">
        <v>0</v>
      </c>
      <c r="C73" s="10">
        <v>0</v>
      </c>
      <c r="D73" s="10">
        <v>0</v>
      </c>
      <c r="E73" s="10">
        <v>0</v>
      </c>
      <c r="F73" s="10">
        <v>0</v>
      </c>
      <c r="G73" s="10">
        <v>0</v>
      </c>
      <c r="H73" s="10">
        <v>0</v>
      </c>
      <c r="I73" s="10">
        <v>0</v>
      </c>
      <c r="J73" s="10">
        <v>0</v>
      </c>
      <c r="K73" s="10">
        <v>0</v>
      </c>
      <c r="L73" s="10">
        <v>0</v>
      </c>
      <c r="M73" s="10">
        <v>0</v>
      </c>
      <c r="N73" s="10">
        <v>0</v>
      </c>
      <c r="O73" s="10">
        <v>0</v>
      </c>
      <c r="P73" s="10">
        <f t="shared" si="5"/>
        <v>0</v>
      </c>
    </row>
    <row r="74" spans="1:16" ht="9.6" customHeight="1" x14ac:dyDescent="0.2">
      <c r="A74" s="11" t="s">
        <v>85</v>
      </c>
      <c r="B74" s="10">
        <v>0</v>
      </c>
      <c r="C74" s="10">
        <v>0</v>
      </c>
      <c r="D74" s="10">
        <v>0</v>
      </c>
      <c r="E74" s="10">
        <v>0</v>
      </c>
      <c r="F74" s="10">
        <v>0</v>
      </c>
      <c r="G74" s="10">
        <v>0</v>
      </c>
      <c r="H74" s="10">
        <v>0</v>
      </c>
      <c r="I74" s="10">
        <v>0</v>
      </c>
      <c r="J74" s="10">
        <v>0</v>
      </c>
      <c r="K74" s="10">
        <v>0</v>
      </c>
      <c r="L74" s="10">
        <v>0</v>
      </c>
      <c r="M74" s="10">
        <v>0</v>
      </c>
      <c r="N74" s="10">
        <v>0</v>
      </c>
      <c r="O74" s="10">
        <v>0</v>
      </c>
      <c r="P74" s="10">
        <f t="shared" si="5"/>
        <v>0</v>
      </c>
    </row>
    <row r="75" spans="1:16" ht="9.6" customHeight="1" x14ac:dyDescent="0.2">
      <c r="A75" s="11" t="s">
        <v>86</v>
      </c>
      <c r="B75" s="10">
        <v>0</v>
      </c>
      <c r="C75" s="10">
        <v>0</v>
      </c>
      <c r="D75" s="10">
        <v>0</v>
      </c>
      <c r="E75" s="10">
        <v>0</v>
      </c>
      <c r="F75" s="10">
        <v>0</v>
      </c>
      <c r="G75" s="10">
        <v>0</v>
      </c>
      <c r="H75" s="10">
        <v>0</v>
      </c>
      <c r="I75" s="10">
        <v>0</v>
      </c>
      <c r="J75" s="10">
        <v>0</v>
      </c>
      <c r="K75" s="10">
        <v>0</v>
      </c>
      <c r="L75" s="10">
        <v>0</v>
      </c>
      <c r="M75" s="10">
        <v>0</v>
      </c>
      <c r="N75" s="10">
        <v>0</v>
      </c>
      <c r="O75" s="10">
        <v>0</v>
      </c>
      <c r="P75" s="10">
        <f t="shared" si="5"/>
        <v>0</v>
      </c>
    </row>
    <row r="76" spans="1:16" x14ac:dyDescent="0.2">
      <c r="A76" s="5" t="s">
        <v>87</v>
      </c>
      <c r="B76" s="18">
        <f t="shared" ref="B76:P76" si="13">+B77+B80+B83</f>
        <v>0</v>
      </c>
      <c r="C76" s="18">
        <f t="shared" si="13"/>
        <v>0</v>
      </c>
      <c r="D76" s="18">
        <f t="shared" si="13"/>
        <v>0</v>
      </c>
      <c r="E76" s="18">
        <f t="shared" si="13"/>
        <v>0</v>
      </c>
      <c r="F76" s="18">
        <f t="shared" si="13"/>
        <v>0</v>
      </c>
      <c r="G76" s="18">
        <f t="shared" si="13"/>
        <v>0</v>
      </c>
      <c r="H76" s="18">
        <f t="shared" si="13"/>
        <v>0</v>
      </c>
      <c r="I76" s="18">
        <f t="shared" si="13"/>
        <v>0</v>
      </c>
      <c r="J76" s="18">
        <f t="shared" si="13"/>
        <v>0</v>
      </c>
      <c r="K76" s="18">
        <f t="shared" si="13"/>
        <v>0</v>
      </c>
      <c r="L76" s="18">
        <f t="shared" si="13"/>
        <v>0</v>
      </c>
      <c r="M76" s="18">
        <f t="shared" si="13"/>
        <v>0</v>
      </c>
      <c r="N76" s="18">
        <f t="shared" si="13"/>
        <v>0</v>
      </c>
      <c r="O76" s="18">
        <f t="shared" si="13"/>
        <v>0</v>
      </c>
      <c r="P76" s="18">
        <f t="shared" si="13"/>
        <v>0</v>
      </c>
    </row>
    <row r="77" spans="1:16" x14ac:dyDescent="0.2">
      <c r="A77" s="7" t="s">
        <v>88</v>
      </c>
      <c r="B77" s="8">
        <f t="shared" ref="B77:C77" si="14">SUM(B78:B79)</f>
        <v>0</v>
      </c>
      <c r="C77" s="8">
        <f t="shared" si="14"/>
        <v>0</v>
      </c>
      <c r="D77" s="8">
        <f t="shared" ref="D77:P77" si="15">SUM(D78:D79)</f>
        <v>0</v>
      </c>
      <c r="E77" s="8">
        <f t="shared" si="15"/>
        <v>0</v>
      </c>
      <c r="F77" s="8">
        <f t="shared" si="15"/>
        <v>0</v>
      </c>
      <c r="G77" s="8">
        <f t="shared" si="15"/>
        <v>0</v>
      </c>
      <c r="H77" s="8">
        <f t="shared" si="15"/>
        <v>0</v>
      </c>
      <c r="I77" s="8">
        <f t="shared" si="15"/>
        <v>0</v>
      </c>
      <c r="J77" s="8">
        <f t="shared" si="15"/>
        <v>0</v>
      </c>
      <c r="K77" s="8">
        <f t="shared" si="15"/>
        <v>0</v>
      </c>
      <c r="L77" s="8">
        <f t="shared" si="15"/>
        <v>0</v>
      </c>
      <c r="M77" s="8">
        <f t="shared" si="15"/>
        <v>0</v>
      </c>
      <c r="N77" s="8">
        <f t="shared" si="15"/>
        <v>0</v>
      </c>
      <c r="O77" s="8">
        <f t="shared" si="15"/>
        <v>0</v>
      </c>
      <c r="P77" s="8">
        <f t="shared" si="15"/>
        <v>0</v>
      </c>
    </row>
    <row r="78" spans="1:16" ht="10.9" customHeight="1" x14ac:dyDescent="0.2">
      <c r="A78" s="11" t="s">
        <v>89</v>
      </c>
      <c r="B78" s="10">
        <v>0</v>
      </c>
      <c r="C78" s="10">
        <v>0</v>
      </c>
      <c r="D78" s="10">
        <v>0</v>
      </c>
      <c r="E78" s="10">
        <v>0</v>
      </c>
      <c r="F78" s="10">
        <v>0</v>
      </c>
      <c r="G78" s="10">
        <v>0</v>
      </c>
      <c r="H78" s="10">
        <v>0</v>
      </c>
      <c r="I78" s="10">
        <v>0</v>
      </c>
      <c r="J78" s="10">
        <v>0</v>
      </c>
      <c r="K78" s="10">
        <v>0</v>
      </c>
      <c r="L78" s="10">
        <v>0</v>
      </c>
      <c r="M78" s="10">
        <v>0</v>
      </c>
      <c r="N78" s="10">
        <v>0</v>
      </c>
      <c r="O78" s="10">
        <v>0</v>
      </c>
      <c r="P78" s="10">
        <f>D78+E78+F78+G78+H78+I78+J78+K78+L78+M78+N78+O78</f>
        <v>0</v>
      </c>
    </row>
    <row r="79" spans="1:16" ht="10.9" customHeight="1" x14ac:dyDescent="0.2">
      <c r="A79" s="11" t="s">
        <v>90</v>
      </c>
      <c r="B79" s="10">
        <v>0</v>
      </c>
      <c r="C79" s="10">
        <v>0</v>
      </c>
      <c r="D79" s="10">
        <v>0</v>
      </c>
      <c r="E79" s="10">
        <v>0</v>
      </c>
      <c r="F79" s="10">
        <v>0</v>
      </c>
      <c r="G79" s="10">
        <v>0</v>
      </c>
      <c r="H79" s="10">
        <v>0</v>
      </c>
      <c r="I79" s="10">
        <v>0</v>
      </c>
      <c r="J79" s="10">
        <v>0</v>
      </c>
      <c r="K79" s="10">
        <v>0</v>
      </c>
      <c r="L79" s="10">
        <v>0</v>
      </c>
      <c r="M79" s="10">
        <v>0</v>
      </c>
      <c r="N79" s="10">
        <v>0</v>
      </c>
      <c r="O79" s="10">
        <v>0</v>
      </c>
      <c r="P79" s="10">
        <f>D79+E79+F79+G79+H79+I79+J79+K79+L79+M79+N79+O79</f>
        <v>0</v>
      </c>
    </row>
    <row r="80" spans="1:16" x14ac:dyDescent="0.2">
      <c r="A80" s="17" t="s">
        <v>91</v>
      </c>
      <c r="B80" s="8">
        <f t="shared" ref="B80:C80" si="16">SUM(B81:B82)</f>
        <v>0</v>
      </c>
      <c r="C80" s="8">
        <f t="shared" si="16"/>
        <v>0</v>
      </c>
      <c r="D80" s="8">
        <f t="shared" ref="D80:P80" si="17">SUM(D81:D82)</f>
        <v>0</v>
      </c>
      <c r="E80" s="8">
        <f t="shared" si="17"/>
        <v>0</v>
      </c>
      <c r="F80" s="8">
        <f t="shared" si="17"/>
        <v>0</v>
      </c>
      <c r="G80" s="8">
        <f t="shared" si="17"/>
        <v>0</v>
      </c>
      <c r="H80" s="8">
        <f t="shared" si="17"/>
        <v>0</v>
      </c>
      <c r="I80" s="8">
        <f t="shared" si="17"/>
        <v>0</v>
      </c>
      <c r="J80" s="8">
        <f t="shared" si="17"/>
        <v>0</v>
      </c>
      <c r="K80" s="8">
        <f t="shared" si="17"/>
        <v>0</v>
      </c>
      <c r="L80" s="8">
        <f t="shared" si="17"/>
        <v>0</v>
      </c>
      <c r="M80" s="8">
        <f t="shared" si="17"/>
        <v>0</v>
      </c>
      <c r="N80" s="8">
        <f t="shared" si="17"/>
        <v>0</v>
      </c>
      <c r="O80" s="8">
        <f t="shared" si="17"/>
        <v>0</v>
      </c>
      <c r="P80" s="8">
        <f t="shared" si="17"/>
        <v>0</v>
      </c>
    </row>
    <row r="81" spans="1:18" ht="12.6" customHeight="1" x14ac:dyDescent="0.2">
      <c r="A81" s="11" t="s">
        <v>92</v>
      </c>
      <c r="B81" s="10">
        <v>0</v>
      </c>
      <c r="C81" s="10">
        <v>0</v>
      </c>
      <c r="D81" s="10">
        <v>0</v>
      </c>
      <c r="E81" s="10">
        <v>0</v>
      </c>
      <c r="F81" s="10">
        <v>0</v>
      </c>
      <c r="G81" s="10">
        <v>0</v>
      </c>
      <c r="H81" s="10">
        <v>0</v>
      </c>
      <c r="I81" s="10">
        <v>0</v>
      </c>
      <c r="J81" s="10">
        <v>0</v>
      </c>
      <c r="K81" s="10">
        <v>0</v>
      </c>
      <c r="L81" s="10">
        <v>0</v>
      </c>
      <c r="M81" s="10">
        <v>0</v>
      </c>
      <c r="N81" s="10">
        <v>0</v>
      </c>
      <c r="O81" s="10">
        <v>0</v>
      </c>
      <c r="P81" s="10">
        <f>D81+E81+F81+G81+H81+I81+J81+K81+L81+M81+N81+O81</f>
        <v>0</v>
      </c>
    </row>
    <row r="82" spans="1:18" ht="12.6" customHeight="1" x14ac:dyDescent="0.2">
      <c r="A82" s="11" t="s">
        <v>93</v>
      </c>
      <c r="B82" s="19">
        <v>0</v>
      </c>
      <c r="C82" s="19">
        <v>0</v>
      </c>
      <c r="D82" s="19">
        <v>0</v>
      </c>
      <c r="E82" s="19">
        <v>0</v>
      </c>
      <c r="F82" s="19">
        <v>0</v>
      </c>
      <c r="G82" s="19">
        <v>0</v>
      </c>
      <c r="H82" s="19">
        <v>0</v>
      </c>
      <c r="I82" s="19">
        <v>0</v>
      </c>
      <c r="J82" s="19">
        <v>0</v>
      </c>
      <c r="K82" s="19">
        <v>0</v>
      </c>
      <c r="L82" s="19">
        <v>0</v>
      </c>
      <c r="M82" s="19">
        <v>0</v>
      </c>
      <c r="N82" s="19">
        <v>0</v>
      </c>
      <c r="O82" s="19">
        <v>0</v>
      </c>
      <c r="P82" s="19">
        <f>D82+E82+F82+G82+H82+I82+J82+K82+L82+M82+N82+O82</f>
        <v>0</v>
      </c>
    </row>
    <row r="83" spans="1:18" x14ac:dyDescent="0.2">
      <c r="A83" s="17" t="s">
        <v>94</v>
      </c>
      <c r="B83" s="20">
        <f t="shared" ref="B83:P83" si="18">+B84</f>
        <v>0</v>
      </c>
      <c r="C83" s="20">
        <f t="shared" si="18"/>
        <v>0</v>
      </c>
      <c r="D83" s="20">
        <f t="shared" si="18"/>
        <v>0</v>
      </c>
      <c r="E83" s="20">
        <f t="shared" si="18"/>
        <v>0</v>
      </c>
      <c r="F83" s="20">
        <f t="shared" si="18"/>
        <v>0</v>
      </c>
      <c r="G83" s="20">
        <f t="shared" si="18"/>
        <v>0</v>
      </c>
      <c r="H83" s="20">
        <f t="shared" si="18"/>
        <v>0</v>
      </c>
      <c r="I83" s="20">
        <f t="shared" si="18"/>
        <v>0</v>
      </c>
      <c r="J83" s="20">
        <f t="shared" si="18"/>
        <v>0</v>
      </c>
      <c r="K83" s="20">
        <f t="shared" si="18"/>
        <v>0</v>
      </c>
      <c r="L83" s="20">
        <f t="shared" si="18"/>
        <v>0</v>
      </c>
      <c r="M83" s="20">
        <f t="shared" si="18"/>
        <v>0</v>
      </c>
      <c r="N83" s="20">
        <f t="shared" si="18"/>
        <v>0</v>
      </c>
      <c r="O83" s="20">
        <f t="shared" si="18"/>
        <v>0</v>
      </c>
      <c r="P83" s="20">
        <f t="shared" si="18"/>
        <v>0</v>
      </c>
    </row>
    <row r="84" spans="1:18" x14ac:dyDescent="0.2">
      <c r="A84" s="11" t="s">
        <v>95</v>
      </c>
      <c r="B84" s="19">
        <v>0</v>
      </c>
      <c r="C84" s="19">
        <v>0</v>
      </c>
      <c r="D84" s="19">
        <v>0</v>
      </c>
      <c r="E84" s="19">
        <v>0</v>
      </c>
      <c r="F84" s="19">
        <v>0</v>
      </c>
      <c r="G84" s="19">
        <v>0</v>
      </c>
      <c r="H84" s="19">
        <v>0</v>
      </c>
      <c r="I84" s="19">
        <v>0</v>
      </c>
      <c r="J84" s="19">
        <v>0</v>
      </c>
      <c r="K84" s="19">
        <v>0</v>
      </c>
      <c r="L84" s="19">
        <v>0</v>
      </c>
      <c r="M84" s="19">
        <v>0</v>
      </c>
      <c r="N84" s="19">
        <v>0</v>
      </c>
      <c r="O84" s="19">
        <v>0</v>
      </c>
      <c r="P84" s="19">
        <f>D84+E84+F84+G84+H84+I84+J84+K84+L84+M84+N84+O84</f>
        <v>0</v>
      </c>
    </row>
    <row r="85" spans="1:18" x14ac:dyDescent="0.2">
      <c r="A85" s="21" t="s">
        <v>96</v>
      </c>
      <c r="B85" s="22">
        <f t="shared" ref="B85:O85" si="19">B12+B18+B28+B38+B47+B54+B64</f>
        <v>2867197919</v>
      </c>
      <c r="C85" s="22">
        <f t="shared" si="19"/>
        <v>2867197919</v>
      </c>
      <c r="D85" s="22">
        <f t="shared" si="19"/>
        <v>131284790.75999999</v>
      </c>
      <c r="E85" s="22">
        <f t="shared" si="19"/>
        <v>182679262.66000003</v>
      </c>
      <c r="F85" s="22">
        <f t="shared" si="19"/>
        <v>235212485.91</v>
      </c>
      <c r="G85" s="22">
        <f t="shared" si="19"/>
        <v>228346140.63</v>
      </c>
      <c r="H85" s="22">
        <f t="shared" si="19"/>
        <v>0</v>
      </c>
      <c r="I85" s="22">
        <f t="shared" si="19"/>
        <v>0</v>
      </c>
      <c r="J85" s="22">
        <f t="shared" si="19"/>
        <v>0</v>
      </c>
      <c r="K85" s="22">
        <f t="shared" si="19"/>
        <v>0</v>
      </c>
      <c r="L85" s="22">
        <f t="shared" si="19"/>
        <v>0</v>
      </c>
      <c r="M85" s="22">
        <f t="shared" si="19"/>
        <v>0</v>
      </c>
      <c r="N85" s="22">
        <f t="shared" si="19"/>
        <v>0</v>
      </c>
      <c r="O85" s="22">
        <f t="shared" si="19"/>
        <v>0</v>
      </c>
      <c r="P85" s="22">
        <f>P12+P18+P28+P38+P47+P54+P64</f>
        <v>777522679.96000004</v>
      </c>
      <c r="Q85" s="23"/>
      <c r="R85" s="24"/>
    </row>
    <row r="86" spans="1:18" x14ac:dyDescent="0.2">
      <c r="A86" s="25" t="s">
        <v>97</v>
      </c>
      <c r="B86" s="26"/>
      <c r="C86" s="26"/>
      <c r="D86" s="27"/>
      <c r="E86" s="27"/>
      <c r="F86" s="27"/>
      <c r="G86" s="27"/>
      <c r="H86" s="27"/>
      <c r="I86" s="27"/>
      <c r="J86" s="27"/>
      <c r="K86" s="28"/>
      <c r="L86" s="28"/>
      <c r="M86" s="28"/>
      <c r="N86" s="29"/>
      <c r="O86" s="29"/>
      <c r="P86" s="29"/>
    </row>
    <row r="87" spans="1:18" ht="12" customHeight="1" x14ac:dyDescent="0.2">
      <c r="A87" s="61" t="s">
        <v>98</v>
      </c>
      <c r="B87" s="61"/>
      <c r="C87" s="61"/>
      <c r="D87" s="61"/>
      <c r="E87" s="61"/>
      <c r="F87" s="61"/>
      <c r="G87" s="61"/>
      <c r="H87" s="61"/>
      <c r="I87" s="61"/>
      <c r="J87" s="61"/>
      <c r="K87" s="29"/>
      <c r="L87" s="29"/>
      <c r="M87" s="29"/>
      <c r="N87" s="29"/>
      <c r="O87" s="29"/>
      <c r="P87" s="29"/>
    </row>
    <row r="88" spans="1:18" ht="14.25" customHeight="1" x14ac:dyDescent="0.2">
      <c r="A88" s="70" t="s">
        <v>99</v>
      </c>
      <c r="B88" s="70"/>
      <c r="C88" s="70"/>
      <c r="D88" s="70"/>
      <c r="E88" s="70"/>
      <c r="F88" s="70"/>
      <c r="G88" s="70"/>
      <c r="H88" s="70"/>
      <c r="I88" s="70"/>
      <c r="J88" s="70"/>
      <c r="K88" s="29"/>
      <c r="L88" s="29"/>
      <c r="M88" s="29"/>
      <c r="N88" s="29"/>
      <c r="O88" s="29"/>
      <c r="P88" s="29"/>
    </row>
    <row r="89" spans="1:18" ht="27" customHeight="1" x14ac:dyDescent="0.2">
      <c r="A89" s="61" t="s">
        <v>100</v>
      </c>
      <c r="B89" s="61"/>
      <c r="C89" s="61"/>
      <c r="D89" s="61"/>
      <c r="E89" s="61"/>
      <c r="F89" s="61"/>
      <c r="G89" s="61"/>
      <c r="H89" s="61"/>
      <c r="I89" s="61"/>
      <c r="J89" s="61"/>
      <c r="K89" s="29"/>
      <c r="L89" s="29"/>
      <c r="M89" s="29"/>
      <c r="N89" s="29"/>
      <c r="O89" s="29"/>
      <c r="P89" s="29"/>
    </row>
    <row r="90" spans="1:18" ht="42" customHeight="1" x14ac:dyDescent="0.2">
      <c r="A90" s="30"/>
      <c r="B90" s="31"/>
      <c r="C90" s="31"/>
      <c r="D90" s="31"/>
      <c r="E90" s="31"/>
      <c r="F90" s="31"/>
      <c r="G90" s="31"/>
      <c r="H90" s="31"/>
      <c r="I90" s="31"/>
      <c r="J90" s="31"/>
      <c r="K90" s="32"/>
      <c r="L90" s="32"/>
      <c r="M90" s="32"/>
      <c r="N90" s="33"/>
      <c r="O90" s="33"/>
      <c r="P90" s="34"/>
    </row>
    <row r="91" spans="1:18" s="16" customFormat="1" ht="15" x14ac:dyDescent="0.2">
      <c r="A91" s="35" t="s">
        <v>101</v>
      </c>
      <c r="N91" s="62" t="s">
        <v>102</v>
      </c>
      <c r="O91" s="62"/>
      <c r="P91" s="62"/>
    </row>
    <row r="92" spans="1:18" s="37" customFormat="1" ht="15" x14ac:dyDescent="0.2">
      <c r="A92" s="36" t="s">
        <v>103</v>
      </c>
      <c r="B92" s="32"/>
      <c r="C92" s="32"/>
      <c r="D92" s="32"/>
      <c r="E92" s="32"/>
      <c r="F92" s="32"/>
      <c r="G92" s="32"/>
      <c r="H92" s="32"/>
      <c r="I92" s="32"/>
      <c r="J92" s="32"/>
      <c r="K92" s="32"/>
      <c r="L92" s="32"/>
      <c r="M92" s="32"/>
      <c r="N92" s="63" t="s">
        <v>104</v>
      </c>
      <c r="O92" s="63"/>
      <c r="P92" s="63"/>
    </row>
    <row r="93" spans="1:18" ht="15" x14ac:dyDescent="0.2">
      <c r="A93" s="32"/>
      <c r="B93" s="32"/>
      <c r="C93" s="32"/>
      <c r="D93" s="32"/>
      <c r="E93" s="32"/>
      <c r="F93" s="32"/>
      <c r="G93" s="32"/>
      <c r="H93" s="32"/>
      <c r="I93" s="32"/>
      <c r="J93" s="32"/>
      <c r="K93" s="32"/>
      <c r="L93" s="32"/>
      <c r="M93" s="32"/>
      <c r="N93" s="32"/>
      <c r="O93" s="32"/>
      <c r="P93" s="29"/>
    </row>
    <row r="94" spans="1:18" x14ac:dyDescent="0.2">
      <c r="A94" s="26"/>
      <c r="B94" s="26"/>
      <c r="C94" s="26"/>
      <c r="D94" s="26"/>
      <c r="E94" s="26"/>
      <c r="F94" s="26"/>
      <c r="G94" s="26"/>
      <c r="H94" s="26"/>
      <c r="I94" s="26"/>
      <c r="J94" s="26"/>
      <c r="K94" s="26"/>
      <c r="L94" s="26"/>
      <c r="M94" s="26"/>
      <c r="N94" s="26"/>
      <c r="O94" s="26"/>
      <c r="P94" s="26"/>
    </row>
    <row r="95" spans="1:18" x14ac:dyDescent="0.2">
      <c r="A95" s="26"/>
      <c r="B95" s="26"/>
      <c r="C95" s="26"/>
      <c r="D95" s="26"/>
      <c r="E95" s="26"/>
      <c r="F95" s="26"/>
      <c r="G95" s="26"/>
      <c r="H95" s="26"/>
      <c r="I95" s="26"/>
      <c r="J95" s="26"/>
      <c r="K95" s="26"/>
      <c r="L95" s="26"/>
      <c r="M95" s="26"/>
      <c r="N95" s="26"/>
      <c r="O95" s="26"/>
      <c r="P95" s="26"/>
    </row>
    <row r="96" spans="1:18" x14ac:dyDescent="0.2">
      <c r="A96" s="26"/>
      <c r="B96" s="26"/>
      <c r="C96" s="26"/>
      <c r="D96" s="26"/>
      <c r="E96" s="26"/>
      <c r="F96" s="26"/>
      <c r="G96" s="26"/>
      <c r="H96" s="26"/>
      <c r="I96" s="26"/>
      <c r="J96" s="26"/>
      <c r="K96" s="26"/>
      <c r="L96" s="26"/>
      <c r="M96" s="26"/>
      <c r="N96" s="26"/>
      <c r="O96" s="26"/>
      <c r="P96" s="26"/>
    </row>
    <row r="97" spans="1:16" x14ac:dyDescent="0.2">
      <c r="A97" s="26"/>
      <c r="B97" s="26"/>
      <c r="C97" s="26"/>
      <c r="D97" s="26"/>
      <c r="E97" s="26"/>
      <c r="F97" s="26"/>
      <c r="G97" s="26"/>
      <c r="H97" s="26"/>
      <c r="I97" s="26"/>
      <c r="J97" s="26"/>
      <c r="K97" s="26"/>
      <c r="L97" s="26"/>
      <c r="M97" s="26"/>
      <c r="N97" s="26"/>
      <c r="O97" s="26"/>
      <c r="P97" s="26"/>
    </row>
    <row r="98" spans="1:16" x14ac:dyDescent="0.2">
      <c r="A98" s="26"/>
      <c r="B98" s="26"/>
      <c r="C98" s="26"/>
      <c r="D98" s="26"/>
      <c r="E98" s="26"/>
      <c r="F98" s="26"/>
      <c r="G98" s="26"/>
      <c r="H98" s="26"/>
      <c r="I98" s="26"/>
      <c r="J98" s="26"/>
      <c r="K98" s="26"/>
      <c r="L98" s="26"/>
      <c r="M98" s="26"/>
      <c r="N98" s="26"/>
      <c r="O98" s="26"/>
      <c r="P98" s="26"/>
    </row>
    <row r="99" spans="1:16" x14ac:dyDescent="0.2">
      <c r="A99" s="26"/>
      <c r="B99" s="26"/>
      <c r="C99" s="26"/>
      <c r="D99" s="26"/>
      <c r="E99" s="26"/>
      <c r="F99" s="26"/>
      <c r="G99" s="26"/>
      <c r="H99" s="26"/>
      <c r="I99" s="26"/>
      <c r="J99" s="26"/>
      <c r="K99" s="26"/>
      <c r="L99" s="26"/>
      <c r="M99" s="26"/>
      <c r="N99" s="26"/>
      <c r="O99" s="26"/>
      <c r="P99" s="26"/>
    </row>
    <row r="100" spans="1:16" x14ac:dyDescent="0.2">
      <c r="A100" s="26"/>
      <c r="B100" s="26"/>
      <c r="C100" s="26"/>
      <c r="D100" s="26"/>
      <c r="E100" s="26"/>
      <c r="F100" s="26"/>
      <c r="G100" s="26"/>
      <c r="H100" s="26"/>
      <c r="I100" s="26"/>
      <c r="J100" s="26"/>
      <c r="K100" s="26"/>
      <c r="L100" s="26"/>
      <c r="M100" s="26"/>
      <c r="N100" s="26"/>
      <c r="O100" s="26"/>
      <c r="P100" s="26"/>
    </row>
    <row r="101" spans="1:16" x14ac:dyDescent="0.2">
      <c r="A101" s="26"/>
      <c r="B101" s="26"/>
      <c r="C101" s="26"/>
      <c r="D101" s="26"/>
      <c r="E101" s="26"/>
      <c r="F101" s="26"/>
      <c r="G101" s="26"/>
      <c r="H101" s="26"/>
      <c r="I101" s="26"/>
      <c r="J101" s="26"/>
      <c r="K101" s="26"/>
      <c r="L101" s="26"/>
      <c r="M101" s="26"/>
      <c r="N101" s="26"/>
      <c r="O101" s="26"/>
      <c r="P101" s="26"/>
    </row>
    <row r="102" spans="1:16" x14ac:dyDescent="0.2">
      <c r="A102" s="26"/>
      <c r="B102" s="26"/>
      <c r="C102" s="26"/>
      <c r="D102" s="26"/>
      <c r="E102" s="26"/>
      <c r="F102" s="26"/>
      <c r="G102" s="26"/>
      <c r="H102" s="26"/>
      <c r="I102" s="26"/>
      <c r="J102" s="26"/>
      <c r="K102" s="26"/>
      <c r="L102" s="26"/>
      <c r="M102" s="26"/>
      <c r="N102" s="26"/>
      <c r="O102" s="26"/>
      <c r="P102" s="26"/>
    </row>
  </sheetData>
  <mergeCells count="15">
    <mergeCell ref="A89:J89"/>
    <mergeCell ref="N91:P91"/>
    <mergeCell ref="N92:P92"/>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21E2-8E54-4A7E-A66A-333467176232}">
  <sheetPr>
    <tabColor theme="4" tint="0.59999389629810485"/>
  </sheetPr>
  <dimension ref="A7:K126"/>
  <sheetViews>
    <sheetView topLeftCell="A4" zoomScaleNormal="100" workbookViewId="0">
      <selection activeCell="A9" sqref="A9:E9"/>
    </sheetView>
  </sheetViews>
  <sheetFormatPr baseColWidth="10" defaultColWidth="8.83203125" defaultRowHeight="12.75" x14ac:dyDescent="0.2"/>
  <cols>
    <col min="1" max="1" width="11.1640625" style="41" customWidth="1"/>
    <col min="2" max="2" width="7.6640625" style="41" customWidth="1"/>
    <col min="3" max="3" width="25.6640625" style="40" customWidth="1"/>
    <col min="4" max="4" width="59.1640625" style="38" customWidth="1"/>
    <col min="5" max="5" width="17.6640625" style="39" customWidth="1"/>
    <col min="6" max="6" width="39.33203125" style="38" customWidth="1"/>
    <col min="7" max="16384" width="8.83203125" style="38"/>
  </cols>
  <sheetData>
    <row r="7" spans="1:11" ht="15.6" customHeight="1" x14ac:dyDescent="0.2">
      <c r="A7" s="71"/>
      <c r="B7" s="72"/>
      <c r="C7" s="72"/>
      <c r="D7" s="72"/>
      <c r="E7" s="72"/>
      <c r="F7" s="54"/>
      <c r="G7" s="54"/>
      <c r="H7" s="54"/>
      <c r="I7" s="54"/>
      <c r="J7" s="54"/>
      <c r="K7" s="54"/>
    </row>
    <row r="8" spans="1:11" ht="15.6" customHeight="1" x14ac:dyDescent="0.2">
      <c r="A8" s="71" t="s">
        <v>332</v>
      </c>
      <c r="B8" s="72"/>
      <c r="C8" s="72"/>
      <c r="D8" s="72"/>
      <c r="E8" s="72"/>
      <c r="F8" s="53"/>
      <c r="G8" s="53"/>
      <c r="H8" s="53"/>
      <c r="I8" s="53"/>
      <c r="J8" s="53"/>
      <c r="K8" s="53"/>
    </row>
    <row r="9" spans="1:11" ht="21" x14ac:dyDescent="0.2">
      <c r="A9" s="71" t="s">
        <v>331</v>
      </c>
      <c r="B9" s="72"/>
      <c r="C9" s="72"/>
      <c r="D9" s="72"/>
      <c r="E9" s="72"/>
    </row>
    <row r="10" spans="1:11" ht="15.6" customHeight="1" x14ac:dyDescent="0.2">
      <c r="A10" s="71" t="s">
        <v>330</v>
      </c>
      <c r="B10" s="72"/>
      <c r="C10" s="72"/>
      <c r="D10" s="72"/>
      <c r="E10" s="72"/>
    </row>
    <row r="11" spans="1:11" ht="34.15" customHeight="1" x14ac:dyDescent="0.25">
      <c r="A11" s="52" t="s">
        <v>329</v>
      </c>
      <c r="B11" s="52" t="s">
        <v>328</v>
      </c>
      <c r="C11" s="52" t="s">
        <v>327</v>
      </c>
      <c r="D11" s="52" t="s">
        <v>326</v>
      </c>
      <c r="E11" s="51" t="s">
        <v>325</v>
      </c>
    </row>
    <row r="12" spans="1:11" ht="69" customHeight="1" x14ac:dyDescent="0.2">
      <c r="A12" s="48">
        <v>46118</v>
      </c>
      <c r="B12" s="49">
        <v>1215</v>
      </c>
      <c r="C12" s="46" t="s">
        <v>144</v>
      </c>
      <c r="D12" s="45" t="s">
        <v>324</v>
      </c>
      <c r="E12" s="44">
        <v>150000</v>
      </c>
    </row>
    <row r="13" spans="1:11" ht="69" customHeight="1" x14ac:dyDescent="0.2">
      <c r="A13" s="48">
        <v>46118</v>
      </c>
      <c r="B13" s="49">
        <v>1217</v>
      </c>
      <c r="C13" s="46" t="s">
        <v>289</v>
      </c>
      <c r="D13" s="45" t="s">
        <v>320</v>
      </c>
      <c r="E13" s="44">
        <v>503246.4</v>
      </c>
    </row>
    <row r="14" spans="1:11" ht="69" customHeight="1" x14ac:dyDescent="0.2">
      <c r="A14" s="48">
        <v>46118</v>
      </c>
      <c r="B14" s="49">
        <v>1222</v>
      </c>
      <c r="C14" s="46" t="s">
        <v>219</v>
      </c>
      <c r="D14" s="45" t="s">
        <v>323</v>
      </c>
      <c r="E14" s="44">
        <v>438617.8</v>
      </c>
    </row>
    <row r="15" spans="1:11" ht="69" customHeight="1" x14ac:dyDescent="0.2">
      <c r="A15" s="48">
        <v>46118</v>
      </c>
      <c r="B15" s="49">
        <v>1224</v>
      </c>
      <c r="C15" s="46" t="s">
        <v>322</v>
      </c>
      <c r="D15" s="45" t="s">
        <v>321</v>
      </c>
      <c r="E15" s="44">
        <v>89423.35</v>
      </c>
    </row>
    <row r="16" spans="1:11" ht="69" customHeight="1" x14ac:dyDescent="0.2">
      <c r="A16" s="48">
        <v>46118</v>
      </c>
      <c r="B16" s="49">
        <v>1225</v>
      </c>
      <c r="C16" s="46" t="s">
        <v>289</v>
      </c>
      <c r="D16" s="45" t="s">
        <v>320</v>
      </c>
      <c r="E16" s="44">
        <v>229628</v>
      </c>
    </row>
    <row r="17" spans="1:5" ht="69" customHeight="1" x14ac:dyDescent="0.2">
      <c r="A17" s="48">
        <v>46118</v>
      </c>
      <c r="B17" s="49">
        <v>1229</v>
      </c>
      <c r="C17" s="46" t="s">
        <v>144</v>
      </c>
      <c r="D17" s="45" t="s">
        <v>319</v>
      </c>
      <c r="E17" s="44">
        <v>1116500</v>
      </c>
    </row>
    <row r="18" spans="1:5" ht="69" customHeight="1" x14ac:dyDescent="0.2">
      <c r="A18" s="48">
        <v>46118</v>
      </c>
      <c r="B18" s="49">
        <v>1232</v>
      </c>
      <c r="C18" s="46" t="s">
        <v>318</v>
      </c>
      <c r="D18" s="45" t="s">
        <v>317</v>
      </c>
      <c r="E18" s="44">
        <v>259044.66</v>
      </c>
    </row>
    <row r="19" spans="1:5" ht="69" customHeight="1" x14ac:dyDescent="0.2">
      <c r="A19" s="48">
        <v>46118</v>
      </c>
      <c r="B19" s="49">
        <v>1236</v>
      </c>
      <c r="C19" s="46" t="s">
        <v>144</v>
      </c>
      <c r="D19" s="45" t="s">
        <v>316</v>
      </c>
      <c r="E19" s="44">
        <v>250000</v>
      </c>
    </row>
    <row r="20" spans="1:5" ht="69" customHeight="1" x14ac:dyDescent="0.2">
      <c r="A20" s="48">
        <v>46119</v>
      </c>
      <c r="B20" s="49">
        <v>1238</v>
      </c>
      <c r="C20" s="46" t="s">
        <v>144</v>
      </c>
      <c r="D20" s="45" t="s">
        <v>315</v>
      </c>
      <c r="E20" s="44">
        <v>120000</v>
      </c>
    </row>
    <row r="21" spans="1:5" ht="69" customHeight="1" x14ac:dyDescent="0.2">
      <c r="A21" s="48">
        <v>46119</v>
      </c>
      <c r="B21" s="49">
        <v>1243</v>
      </c>
      <c r="C21" s="46" t="s">
        <v>314</v>
      </c>
      <c r="D21" s="45" t="s">
        <v>313</v>
      </c>
      <c r="E21" s="44">
        <v>81666</v>
      </c>
    </row>
    <row r="22" spans="1:5" ht="69" customHeight="1" x14ac:dyDescent="0.2">
      <c r="A22" s="48">
        <v>46119</v>
      </c>
      <c r="B22" s="49">
        <v>1256</v>
      </c>
      <c r="C22" s="46" t="s">
        <v>312</v>
      </c>
      <c r="D22" s="45" t="s">
        <v>311</v>
      </c>
      <c r="E22" s="44">
        <v>109019.8</v>
      </c>
    </row>
    <row r="23" spans="1:5" ht="69" customHeight="1" x14ac:dyDescent="0.2">
      <c r="A23" s="48">
        <v>46119</v>
      </c>
      <c r="B23" s="49">
        <v>1260</v>
      </c>
      <c r="C23" s="46" t="s">
        <v>310</v>
      </c>
      <c r="D23" s="45" t="s">
        <v>309</v>
      </c>
      <c r="E23" s="44">
        <v>177000</v>
      </c>
    </row>
    <row r="24" spans="1:5" ht="69" customHeight="1" x14ac:dyDescent="0.2">
      <c r="A24" s="48">
        <v>46119</v>
      </c>
      <c r="B24" s="49">
        <v>1268</v>
      </c>
      <c r="C24" s="46" t="s">
        <v>308</v>
      </c>
      <c r="D24" s="45" t="s">
        <v>307</v>
      </c>
      <c r="E24" s="44">
        <v>788750</v>
      </c>
    </row>
    <row r="25" spans="1:5" ht="69" customHeight="1" x14ac:dyDescent="0.2">
      <c r="A25" s="48">
        <v>46119</v>
      </c>
      <c r="B25" s="49">
        <v>1269</v>
      </c>
      <c r="C25" s="46" t="s">
        <v>191</v>
      </c>
      <c r="D25" s="45" t="s">
        <v>306</v>
      </c>
      <c r="E25" s="44">
        <v>301946.70999999996</v>
      </c>
    </row>
    <row r="26" spans="1:5" ht="69" customHeight="1" x14ac:dyDescent="0.2">
      <c r="A26" s="48">
        <v>46119</v>
      </c>
      <c r="B26" s="49">
        <v>1274</v>
      </c>
      <c r="C26" s="46" t="s">
        <v>305</v>
      </c>
      <c r="D26" s="45" t="s">
        <v>304</v>
      </c>
      <c r="E26" s="44">
        <v>63789.919999999998</v>
      </c>
    </row>
    <row r="27" spans="1:5" ht="69" customHeight="1" x14ac:dyDescent="0.2">
      <c r="A27" s="48">
        <v>46119</v>
      </c>
      <c r="B27" s="49">
        <v>1275</v>
      </c>
      <c r="C27" s="46" t="s">
        <v>303</v>
      </c>
      <c r="D27" s="45" t="s">
        <v>302</v>
      </c>
      <c r="E27" s="44">
        <v>22028</v>
      </c>
    </row>
    <row r="28" spans="1:5" ht="69" customHeight="1" x14ac:dyDescent="0.2">
      <c r="A28" s="48">
        <v>46119</v>
      </c>
      <c r="B28" s="49">
        <v>1277</v>
      </c>
      <c r="C28" s="46" t="s">
        <v>301</v>
      </c>
      <c r="D28" s="45" t="s">
        <v>300</v>
      </c>
      <c r="E28" s="44">
        <v>1163750</v>
      </c>
    </row>
    <row r="29" spans="1:5" ht="69" customHeight="1" x14ac:dyDescent="0.2">
      <c r="A29" s="48">
        <v>46119</v>
      </c>
      <c r="B29" s="49">
        <v>1279</v>
      </c>
      <c r="C29" s="46" t="s">
        <v>299</v>
      </c>
      <c r="D29" s="45" t="s">
        <v>298</v>
      </c>
      <c r="E29" s="44">
        <v>1297927.25</v>
      </c>
    </row>
    <row r="30" spans="1:5" ht="69" customHeight="1" x14ac:dyDescent="0.2">
      <c r="A30" s="48">
        <v>46121</v>
      </c>
      <c r="B30" s="49">
        <v>1286</v>
      </c>
      <c r="C30" s="46" t="s">
        <v>297</v>
      </c>
      <c r="D30" s="45" t="s">
        <v>296</v>
      </c>
      <c r="E30" s="44">
        <v>4382756.41</v>
      </c>
    </row>
    <row r="31" spans="1:5" ht="69" customHeight="1" x14ac:dyDescent="0.2">
      <c r="A31" s="48">
        <v>46121</v>
      </c>
      <c r="B31" s="49">
        <v>1292</v>
      </c>
      <c r="C31" s="46" t="s">
        <v>106</v>
      </c>
      <c r="D31" s="45" t="s">
        <v>295</v>
      </c>
      <c r="E31" s="44">
        <v>1449100</v>
      </c>
    </row>
    <row r="32" spans="1:5" ht="69" customHeight="1" x14ac:dyDescent="0.2">
      <c r="A32" s="48">
        <v>46121</v>
      </c>
      <c r="B32" s="49">
        <v>1300</v>
      </c>
      <c r="C32" s="46" t="s">
        <v>175</v>
      </c>
      <c r="D32" s="45" t="s">
        <v>294</v>
      </c>
      <c r="E32" s="44">
        <v>418275.18</v>
      </c>
    </row>
    <row r="33" spans="1:5" ht="69" customHeight="1" x14ac:dyDescent="0.2">
      <c r="A33" s="48">
        <v>46121</v>
      </c>
      <c r="B33" s="49">
        <v>1305</v>
      </c>
      <c r="C33" s="46" t="s">
        <v>293</v>
      </c>
      <c r="D33" s="45" t="s">
        <v>292</v>
      </c>
      <c r="E33" s="44">
        <v>2755084</v>
      </c>
    </row>
    <row r="34" spans="1:5" ht="69" customHeight="1" x14ac:dyDescent="0.2">
      <c r="A34" s="48">
        <v>46121</v>
      </c>
      <c r="B34" s="49">
        <v>1324</v>
      </c>
      <c r="C34" s="46" t="s">
        <v>291</v>
      </c>
      <c r="D34" s="45" t="s">
        <v>290</v>
      </c>
      <c r="E34" s="44">
        <v>54290</v>
      </c>
    </row>
    <row r="35" spans="1:5" ht="69" customHeight="1" x14ac:dyDescent="0.2">
      <c r="A35" s="48">
        <v>46121</v>
      </c>
      <c r="B35" s="49">
        <v>1330</v>
      </c>
      <c r="C35" s="46" t="s">
        <v>289</v>
      </c>
      <c r="D35" s="45" t="s">
        <v>288</v>
      </c>
      <c r="E35" s="44">
        <v>329236.52</v>
      </c>
    </row>
    <row r="36" spans="1:5" ht="70.900000000000006" customHeight="1" x14ac:dyDescent="0.2">
      <c r="A36" s="48">
        <v>46121</v>
      </c>
      <c r="B36" s="49">
        <v>1333</v>
      </c>
      <c r="C36" s="46" t="s">
        <v>287</v>
      </c>
      <c r="D36" s="45" t="s">
        <v>286</v>
      </c>
      <c r="E36" s="44">
        <v>1012500</v>
      </c>
    </row>
    <row r="37" spans="1:5" ht="69" customHeight="1" x14ac:dyDescent="0.2">
      <c r="A37" s="48">
        <v>46121</v>
      </c>
      <c r="B37" s="49">
        <v>1334</v>
      </c>
      <c r="C37" s="46" t="s">
        <v>285</v>
      </c>
      <c r="D37" s="45" t="s">
        <v>284</v>
      </c>
      <c r="E37" s="44">
        <v>1557500</v>
      </c>
    </row>
    <row r="38" spans="1:5" ht="69" customHeight="1" x14ac:dyDescent="0.2">
      <c r="A38" s="48">
        <v>46121</v>
      </c>
      <c r="B38" s="49">
        <v>1335</v>
      </c>
      <c r="C38" s="46" t="s">
        <v>283</v>
      </c>
      <c r="D38" s="45" t="s">
        <v>282</v>
      </c>
      <c r="E38" s="44">
        <v>729700</v>
      </c>
    </row>
    <row r="39" spans="1:5" ht="69" customHeight="1" x14ac:dyDescent="0.2">
      <c r="A39" s="48">
        <v>46121</v>
      </c>
      <c r="B39" s="49">
        <v>1336</v>
      </c>
      <c r="C39" s="46" t="s">
        <v>281</v>
      </c>
      <c r="D39" s="45" t="s">
        <v>280</v>
      </c>
      <c r="E39" s="44">
        <v>17802.84</v>
      </c>
    </row>
    <row r="40" spans="1:5" ht="69" customHeight="1" x14ac:dyDescent="0.2">
      <c r="A40" s="48">
        <v>46121</v>
      </c>
      <c r="B40" s="49">
        <v>1340</v>
      </c>
      <c r="C40" s="46" t="s">
        <v>279</v>
      </c>
      <c r="D40" s="45" t="s">
        <v>278</v>
      </c>
      <c r="E40" s="44">
        <v>394509.38</v>
      </c>
    </row>
    <row r="41" spans="1:5" ht="81" customHeight="1" x14ac:dyDescent="0.2">
      <c r="A41" s="48">
        <v>46121</v>
      </c>
      <c r="B41" s="49">
        <v>1342</v>
      </c>
      <c r="C41" s="46" t="s">
        <v>277</v>
      </c>
      <c r="D41" s="45" t="s">
        <v>276</v>
      </c>
      <c r="E41" s="44">
        <v>53100</v>
      </c>
    </row>
    <row r="42" spans="1:5" ht="69" customHeight="1" x14ac:dyDescent="0.2">
      <c r="A42" s="48">
        <v>46121</v>
      </c>
      <c r="B42" s="49">
        <v>1347</v>
      </c>
      <c r="C42" s="46" t="s">
        <v>275</v>
      </c>
      <c r="D42" s="45" t="s">
        <v>274</v>
      </c>
      <c r="E42" s="44">
        <v>1500</v>
      </c>
    </row>
    <row r="43" spans="1:5" ht="69" customHeight="1" x14ac:dyDescent="0.2">
      <c r="A43" s="48">
        <v>46121</v>
      </c>
      <c r="B43" s="49">
        <v>1351</v>
      </c>
      <c r="C43" s="46" t="s">
        <v>273</v>
      </c>
      <c r="D43" s="45" t="s">
        <v>272</v>
      </c>
      <c r="E43" s="44">
        <v>32570</v>
      </c>
    </row>
    <row r="44" spans="1:5" ht="69" customHeight="1" x14ac:dyDescent="0.2">
      <c r="A44" s="48">
        <v>46122</v>
      </c>
      <c r="B44" s="49">
        <v>1355</v>
      </c>
      <c r="C44" s="46" t="s">
        <v>271</v>
      </c>
      <c r="D44" s="45" t="s">
        <v>270</v>
      </c>
      <c r="E44" s="44">
        <v>3462636.52</v>
      </c>
    </row>
    <row r="45" spans="1:5" ht="69" customHeight="1" x14ac:dyDescent="0.2">
      <c r="A45" s="48">
        <v>46122</v>
      </c>
      <c r="B45" s="49">
        <v>1367</v>
      </c>
      <c r="C45" s="46" t="s">
        <v>129</v>
      </c>
      <c r="D45" s="45" t="s">
        <v>269</v>
      </c>
      <c r="E45" s="44">
        <v>2060396.9300000002</v>
      </c>
    </row>
    <row r="46" spans="1:5" ht="72.599999999999994" customHeight="1" x14ac:dyDescent="0.2">
      <c r="A46" s="48">
        <v>46122</v>
      </c>
      <c r="B46" s="49">
        <v>1368</v>
      </c>
      <c r="C46" s="46" t="s">
        <v>268</v>
      </c>
      <c r="D46" s="45" t="s">
        <v>267</v>
      </c>
      <c r="E46" s="44">
        <v>2105000</v>
      </c>
    </row>
    <row r="47" spans="1:5" ht="76.900000000000006" customHeight="1" x14ac:dyDescent="0.2">
      <c r="A47" s="48">
        <v>46122</v>
      </c>
      <c r="B47" s="49">
        <v>1370</v>
      </c>
      <c r="C47" s="46" t="s">
        <v>266</v>
      </c>
      <c r="D47" s="45" t="s">
        <v>265</v>
      </c>
      <c r="E47" s="44">
        <v>550000</v>
      </c>
    </row>
    <row r="48" spans="1:5" ht="69" customHeight="1" x14ac:dyDescent="0.2">
      <c r="A48" s="48">
        <v>46122</v>
      </c>
      <c r="B48" s="49">
        <v>1373</v>
      </c>
      <c r="C48" s="46" t="s">
        <v>264</v>
      </c>
      <c r="D48" s="45" t="s">
        <v>263</v>
      </c>
      <c r="E48" s="44">
        <v>877500</v>
      </c>
    </row>
    <row r="49" spans="1:5" ht="69" customHeight="1" x14ac:dyDescent="0.2">
      <c r="A49" s="48">
        <v>46122</v>
      </c>
      <c r="B49" s="49">
        <v>1375</v>
      </c>
      <c r="C49" s="46" t="s">
        <v>262</v>
      </c>
      <c r="D49" s="45" t="s">
        <v>261</v>
      </c>
      <c r="E49" s="44">
        <v>4458333.33</v>
      </c>
    </row>
    <row r="50" spans="1:5" ht="69" customHeight="1" x14ac:dyDescent="0.2">
      <c r="A50" s="48">
        <v>46122</v>
      </c>
      <c r="B50" s="49">
        <v>1378</v>
      </c>
      <c r="C50" s="46" t="s">
        <v>260</v>
      </c>
      <c r="D50" s="45" t="s">
        <v>259</v>
      </c>
      <c r="E50" s="44">
        <v>13272260.5</v>
      </c>
    </row>
    <row r="51" spans="1:5" ht="69" customHeight="1" x14ac:dyDescent="0.2">
      <c r="A51" s="48">
        <v>46122</v>
      </c>
      <c r="B51" s="49">
        <v>1379</v>
      </c>
      <c r="C51" s="46" t="s">
        <v>258</v>
      </c>
      <c r="D51" s="45" t="s">
        <v>257</v>
      </c>
      <c r="E51" s="44">
        <v>12189168.629999999</v>
      </c>
    </row>
    <row r="52" spans="1:5" ht="84" customHeight="1" x14ac:dyDescent="0.2">
      <c r="A52" s="48">
        <v>46125</v>
      </c>
      <c r="B52" s="49">
        <v>1401</v>
      </c>
      <c r="C52" s="46" t="s">
        <v>256</v>
      </c>
      <c r="D52" s="45" t="s">
        <v>255</v>
      </c>
      <c r="E52" s="44">
        <v>3000000</v>
      </c>
    </row>
    <row r="53" spans="1:5" ht="69" customHeight="1" x14ac:dyDescent="0.2">
      <c r="A53" s="48">
        <v>46126</v>
      </c>
      <c r="B53" s="49">
        <v>1407</v>
      </c>
      <c r="C53" s="46" t="s">
        <v>254</v>
      </c>
      <c r="D53" s="45" t="s">
        <v>253</v>
      </c>
      <c r="E53" s="44">
        <v>100000</v>
      </c>
    </row>
    <row r="54" spans="1:5" ht="69" customHeight="1" x14ac:dyDescent="0.2">
      <c r="A54" s="48">
        <v>46126</v>
      </c>
      <c r="B54" s="49">
        <v>1409</v>
      </c>
      <c r="C54" s="46" t="s">
        <v>252</v>
      </c>
      <c r="D54" s="45" t="s">
        <v>251</v>
      </c>
      <c r="E54" s="44">
        <v>76300</v>
      </c>
    </row>
    <row r="55" spans="1:5" ht="69" customHeight="1" x14ac:dyDescent="0.2">
      <c r="A55" s="48">
        <v>46126</v>
      </c>
      <c r="B55" s="49">
        <v>1411</v>
      </c>
      <c r="C55" s="46" t="s">
        <v>144</v>
      </c>
      <c r="D55" s="45" t="s">
        <v>250</v>
      </c>
      <c r="E55" s="44">
        <v>7748426.5800000001</v>
      </c>
    </row>
    <row r="56" spans="1:5" ht="69" customHeight="1" x14ac:dyDescent="0.2">
      <c r="A56" s="48">
        <v>46126</v>
      </c>
      <c r="B56" s="49">
        <v>1413</v>
      </c>
      <c r="C56" s="46" t="s">
        <v>144</v>
      </c>
      <c r="D56" s="45" t="s">
        <v>249</v>
      </c>
      <c r="E56" s="44">
        <v>1525768</v>
      </c>
    </row>
    <row r="57" spans="1:5" ht="69" customHeight="1" x14ac:dyDescent="0.2">
      <c r="A57" s="48">
        <v>46126</v>
      </c>
      <c r="B57" s="49">
        <v>1415</v>
      </c>
      <c r="C57" s="46" t="s">
        <v>144</v>
      </c>
      <c r="D57" s="45" t="s">
        <v>248</v>
      </c>
      <c r="E57" s="44">
        <v>2000000</v>
      </c>
    </row>
    <row r="58" spans="1:5" ht="69" customHeight="1" x14ac:dyDescent="0.2">
      <c r="A58" s="48">
        <v>46126</v>
      </c>
      <c r="B58" s="49">
        <v>1417</v>
      </c>
      <c r="C58" s="46" t="s">
        <v>144</v>
      </c>
      <c r="D58" s="45" t="s">
        <v>247</v>
      </c>
      <c r="E58" s="44">
        <v>7419508.4199999999</v>
      </c>
    </row>
    <row r="59" spans="1:5" ht="69" customHeight="1" x14ac:dyDescent="0.2">
      <c r="A59" s="48">
        <v>46126</v>
      </c>
      <c r="B59" s="49">
        <v>1419</v>
      </c>
      <c r="C59" s="46" t="s">
        <v>144</v>
      </c>
      <c r="D59" s="45" t="s">
        <v>246</v>
      </c>
      <c r="E59" s="44">
        <v>583334</v>
      </c>
    </row>
    <row r="60" spans="1:5" ht="39" customHeight="1" x14ac:dyDescent="0.2">
      <c r="A60" s="48">
        <v>46126</v>
      </c>
      <c r="B60" s="49">
        <v>1432</v>
      </c>
      <c r="C60" s="46" t="s">
        <v>230</v>
      </c>
      <c r="D60" s="45" t="s">
        <v>245</v>
      </c>
      <c r="E60" s="44">
        <v>23616398.649999999</v>
      </c>
    </row>
    <row r="61" spans="1:5" ht="39" customHeight="1" x14ac:dyDescent="0.2">
      <c r="A61" s="48">
        <v>46126</v>
      </c>
      <c r="B61" s="49">
        <v>1434</v>
      </c>
      <c r="C61" s="46" t="s">
        <v>230</v>
      </c>
      <c r="D61" s="45" t="s">
        <v>244</v>
      </c>
      <c r="E61" s="44">
        <v>5043150.66</v>
      </c>
    </row>
    <row r="62" spans="1:5" ht="39" customHeight="1" x14ac:dyDescent="0.2">
      <c r="A62" s="48">
        <v>46126</v>
      </c>
      <c r="B62" s="49">
        <v>1436</v>
      </c>
      <c r="C62" s="46" t="s">
        <v>230</v>
      </c>
      <c r="D62" s="45" t="s">
        <v>243</v>
      </c>
      <c r="E62" s="44">
        <v>11905509.34</v>
      </c>
    </row>
    <row r="63" spans="1:5" ht="39" customHeight="1" x14ac:dyDescent="0.2">
      <c r="A63" s="48">
        <v>46126</v>
      </c>
      <c r="B63" s="49">
        <v>1438</v>
      </c>
      <c r="C63" s="46" t="s">
        <v>144</v>
      </c>
      <c r="D63" s="45" t="s">
        <v>242</v>
      </c>
      <c r="E63" s="44">
        <v>2821000</v>
      </c>
    </row>
    <row r="64" spans="1:5" ht="39" customHeight="1" x14ac:dyDescent="0.2">
      <c r="A64" s="48">
        <v>46126</v>
      </c>
      <c r="B64" s="49">
        <v>1440</v>
      </c>
      <c r="C64" s="46" t="s">
        <v>230</v>
      </c>
      <c r="D64" s="45" t="s">
        <v>241</v>
      </c>
      <c r="E64" s="44">
        <v>167170.5</v>
      </c>
    </row>
    <row r="65" spans="1:8" ht="39" customHeight="1" x14ac:dyDescent="0.2">
      <c r="A65" s="48">
        <v>46126</v>
      </c>
      <c r="B65" s="49">
        <v>1442</v>
      </c>
      <c r="C65" s="46" t="s">
        <v>230</v>
      </c>
      <c r="D65" s="45" t="s">
        <v>240</v>
      </c>
      <c r="E65" s="44">
        <v>205216.2</v>
      </c>
    </row>
    <row r="66" spans="1:8" ht="32.450000000000003" customHeight="1" x14ac:dyDescent="0.2">
      <c r="A66" s="48">
        <v>46126</v>
      </c>
      <c r="B66" s="49">
        <v>1444</v>
      </c>
      <c r="C66" s="46" t="s">
        <v>230</v>
      </c>
      <c r="D66" s="45" t="s">
        <v>239</v>
      </c>
      <c r="E66" s="44">
        <v>1018587.15</v>
      </c>
    </row>
    <row r="67" spans="1:8" ht="32.450000000000003" customHeight="1" x14ac:dyDescent="0.2">
      <c r="A67" s="48">
        <v>46126</v>
      </c>
      <c r="B67" s="49">
        <v>1446</v>
      </c>
      <c r="C67" s="46" t="s">
        <v>230</v>
      </c>
      <c r="D67" s="45" t="s">
        <v>238</v>
      </c>
      <c r="E67" s="44">
        <v>130277.7</v>
      </c>
    </row>
    <row r="68" spans="1:8" ht="32.450000000000003" customHeight="1" x14ac:dyDescent="0.2">
      <c r="A68" s="48">
        <v>46126</v>
      </c>
      <c r="B68" s="49">
        <v>1448</v>
      </c>
      <c r="C68" s="46" t="s">
        <v>144</v>
      </c>
      <c r="D68" s="45" t="s">
        <v>237</v>
      </c>
      <c r="E68" s="44">
        <v>22500</v>
      </c>
    </row>
    <row r="69" spans="1:8" ht="69" customHeight="1" x14ac:dyDescent="0.2">
      <c r="A69" s="48">
        <v>46126</v>
      </c>
      <c r="B69" s="49">
        <v>1454</v>
      </c>
      <c r="C69" s="46" t="s">
        <v>233</v>
      </c>
      <c r="D69" s="45" t="s">
        <v>236</v>
      </c>
      <c r="E69" s="44">
        <v>28412</v>
      </c>
    </row>
    <row r="70" spans="1:8" ht="69" customHeight="1" x14ac:dyDescent="0.2">
      <c r="A70" s="48">
        <v>46126</v>
      </c>
      <c r="B70" s="49">
        <v>1455</v>
      </c>
      <c r="C70" s="46" t="s">
        <v>235</v>
      </c>
      <c r="D70" s="45" t="s">
        <v>234</v>
      </c>
      <c r="E70" s="44">
        <v>487500</v>
      </c>
    </row>
    <row r="71" spans="1:8" ht="69" customHeight="1" x14ac:dyDescent="0.2">
      <c r="A71" s="48">
        <v>46126</v>
      </c>
      <c r="B71" s="49">
        <v>1459</v>
      </c>
      <c r="C71" s="46" t="s">
        <v>233</v>
      </c>
      <c r="D71" s="45" t="s">
        <v>232</v>
      </c>
      <c r="E71" s="44">
        <v>36126</v>
      </c>
    </row>
    <row r="72" spans="1:8" ht="39" customHeight="1" x14ac:dyDescent="0.2">
      <c r="A72" s="48">
        <v>46126</v>
      </c>
      <c r="B72" s="49">
        <v>1461</v>
      </c>
      <c r="C72" s="46" t="s">
        <v>230</v>
      </c>
      <c r="D72" s="45" t="s">
        <v>231</v>
      </c>
      <c r="E72" s="44">
        <v>1001164.3600000001</v>
      </c>
    </row>
    <row r="73" spans="1:8" ht="39" customHeight="1" x14ac:dyDescent="0.2">
      <c r="A73" s="48">
        <v>46126</v>
      </c>
      <c r="B73" s="49">
        <v>1463</v>
      </c>
      <c r="C73" s="46" t="s">
        <v>230</v>
      </c>
      <c r="D73" s="45" t="s">
        <v>229</v>
      </c>
      <c r="E73" s="44">
        <v>24977873.699999999</v>
      </c>
    </row>
    <row r="74" spans="1:8" ht="69" customHeight="1" x14ac:dyDescent="0.2">
      <c r="A74" s="48">
        <v>46127</v>
      </c>
      <c r="B74" s="49">
        <v>1472</v>
      </c>
      <c r="C74" s="46" t="s">
        <v>228</v>
      </c>
      <c r="D74" s="45" t="s">
        <v>227</v>
      </c>
      <c r="E74" s="44">
        <v>1533484.17</v>
      </c>
    </row>
    <row r="75" spans="1:8" ht="69" customHeight="1" x14ac:dyDescent="0.2">
      <c r="A75" s="48">
        <v>46127</v>
      </c>
      <c r="B75" s="49">
        <v>1474</v>
      </c>
      <c r="C75" s="46" t="s">
        <v>226</v>
      </c>
      <c r="D75" s="45" t="s">
        <v>225</v>
      </c>
      <c r="E75" s="44">
        <v>254976.8</v>
      </c>
    </row>
    <row r="76" spans="1:8" ht="69" customHeight="1" x14ac:dyDescent="0.2">
      <c r="A76" s="48">
        <v>46127</v>
      </c>
      <c r="B76" s="49">
        <v>1477</v>
      </c>
      <c r="C76" s="46" t="s">
        <v>223</v>
      </c>
      <c r="D76" s="45" t="s">
        <v>224</v>
      </c>
      <c r="E76" s="44">
        <v>28808959.25</v>
      </c>
    </row>
    <row r="77" spans="1:8" ht="69" customHeight="1" x14ac:dyDescent="0.2">
      <c r="A77" s="48">
        <v>46127</v>
      </c>
      <c r="B77" s="49">
        <v>1478</v>
      </c>
      <c r="C77" s="46" t="s">
        <v>223</v>
      </c>
      <c r="D77" s="45" t="s">
        <v>222</v>
      </c>
      <c r="E77" s="44">
        <v>5000000</v>
      </c>
    </row>
    <row r="78" spans="1:8" ht="69" customHeight="1" x14ac:dyDescent="0.2">
      <c r="A78" s="48">
        <v>46128</v>
      </c>
      <c r="B78" s="49">
        <v>1496</v>
      </c>
      <c r="C78" s="46" t="s">
        <v>221</v>
      </c>
      <c r="D78" s="45" t="s">
        <v>220</v>
      </c>
      <c r="E78" s="44">
        <v>13778.32</v>
      </c>
      <c r="F78" s="43"/>
      <c r="H78" s="50"/>
    </row>
    <row r="79" spans="1:8" ht="69" customHeight="1" x14ac:dyDescent="0.2">
      <c r="A79" s="48">
        <v>46128</v>
      </c>
      <c r="B79" s="49">
        <v>1497</v>
      </c>
      <c r="C79" s="46" t="s">
        <v>219</v>
      </c>
      <c r="D79" s="45" t="s">
        <v>218</v>
      </c>
      <c r="E79" s="44">
        <v>382328.26</v>
      </c>
    </row>
    <row r="80" spans="1:8" ht="69" customHeight="1" x14ac:dyDescent="0.2">
      <c r="A80" s="48">
        <v>46128</v>
      </c>
      <c r="B80" s="49">
        <v>1498</v>
      </c>
      <c r="C80" s="46" t="s">
        <v>217</v>
      </c>
      <c r="D80" s="45" t="s">
        <v>216</v>
      </c>
      <c r="E80" s="44">
        <v>616639.68000000005</v>
      </c>
    </row>
    <row r="81" spans="1:5" ht="69" customHeight="1" x14ac:dyDescent="0.2">
      <c r="A81" s="48">
        <v>46128</v>
      </c>
      <c r="B81" s="49">
        <v>1499</v>
      </c>
      <c r="C81" s="46" t="s">
        <v>215</v>
      </c>
      <c r="D81" s="45" t="s">
        <v>214</v>
      </c>
      <c r="E81" s="44">
        <v>1928</v>
      </c>
    </row>
    <row r="82" spans="1:5" ht="69" customHeight="1" x14ac:dyDescent="0.2">
      <c r="A82" s="48">
        <v>46128</v>
      </c>
      <c r="B82" s="49">
        <v>1500</v>
      </c>
      <c r="C82" s="46" t="s">
        <v>213</v>
      </c>
      <c r="D82" s="45" t="s">
        <v>212</v>
      </c>
      <c r="E82" s="44">
        <v>127440</v>
      </c>
    </row>
    <row r="83" spans="1:5" ht="69" customHeight="1" x14ac:dyDescent="0.2">
      <c r="A83" s="48">
        <v>46128</v>
      </c>
      <c r="B83" s="49">
        <v>1511</v>
      </c>
      <c r="C83" s="46" t="s">
        <v>211</v>
      </c>
      <c r="D83" s="45" t="s">
        <v>210</v>
      </c>
      <c r="E83" s="44">
        <v>849794.73</v>
      </c>
    </row>
    <row r="84" spans="1:5" ht="69" customHeight="1" x14ac:dyDescent="0.2">
      <c r="A84" s="48">
        <v>46129</v>
      </c>
      <c r="B84" s="49">
        <v>1517</v>
      </c>
      <c r="C84" s="46" t="s">
        <v>209</v>
      </c>
      <c r="D84" s="45" t="s">
        <v>208</v>
      </c>
      <c r="E84" s="44">
        <v>242985.60000000001</v>
      </c>
    </row>
    <row r="85" spans="1:5" ht="69" customHeight="1" x14ac:dyDescent="0.2">
      <c r="A85" s="48">
        <v>46129</v>
      </c>
      <c r="B85" s="49">
        <v>1519</v>
      </c>
      <c r="C85" s="46" t="s">
        <v>207</v>
      </c>
      <c r="D85" s="45" t="s">
        <v>206</v>
      </c>
      <c r="E85" s="44">
        <v>35969.03</v>
      </c>
    </row>
    <row r="86" spans="1:5" ht="69" customHeight="1" x14ac:dyDescent="0.2">
      <c r="A86" s="48">
        <v>46129</v>
      </c>
      <c r="B86" s="49">
        <v>1522</v>
      </c>
      <c r="C86" s="46" t="s">
        <v>205</v>
      </c>
      <c r="D86" s="45" t="s">
        <v>204</v>
      </c>
      <c r="E86" s="44">
        <v>62428.84</v>
      </c>
    </row>
    <row r="87" spans="1:5" ht="69" customHeight="1" x14ac:dyDescent="0.2">
      <c r="A87" s="48">
        <v>46129</v>
      </c>
      <c r="B87" s="49">
        <v>1523</v>
      </c>
      <c r="C87" s="46" t="s">
        <v>203</v>
      </c>
      <c r="D87" s="45" t="s">
        <v>202</v>
      </c>
      <c r="E87" s="44">
        <v>74328</v>
      </c>
    </row>
    <row r="88" spans="1:5" ht="69" customHeight="1" x14ac:dyDescent="0.2">
      <c r="A88" s="48">
        <v>46129</v>
      </c>
      <c r="B88" s="49">
        <v>1532</v>
      </c>
      <c r="C88" s="46" t="s">
        <v>201</v>
      </c>
      <c r="D88" s="45" t="s">
        <v>200</v>
      </c>
      <c r="E88" s="44">
        <v>124027.26</v>
      </c>
    </row>
    <row r="89" spans="1:5" ht="69" customHeight="1" x14ac:dyDescent="0.2">
      <c r="A89" s="48">
        <v>46133</v>
      </c>
      <c r="B89" s="49">
        <v>1574</v>
      </c>
      <c r="C89" s="46" t="s">
        <v>199</v>
      </c>
      <c r="D89" s="45" t="s">
        <v>198</v>
      </c>
      <c r="E89" s="44">
        <v>100000</v>
      </c>
    </row>
    <row r="90" spans="1:5" ht="69" customHeight="1" x14ac:dyDescent="0.2">
      <c r="A90" s="48">
        <v>46133</v>
      </c>
      <c r="B90" s="49">
        <v>1575</v>
      </c>
      <c r="C90" s="46" t="s">
        <v>197</v>
      </c>
      <c r="D90" s="45" t="s">
        <v>196</v>
      </c>
      <c r="E90" s="44">
        <v>262500</v>
      </c>
    </row>
    <row r="91" spans="1:5" ht="69" customHeight="1" x14ac:dyDescent="0.2">
      <c r="A91" s="48">
        <v>46133</v>
      </c>
      <c r="B91" s="49">
        <v>1576</v>
      </c>
      <c r="C91" s="46" t="s">
        <v>195</v>
      </c>
      <c r="D91" s="45" t="s">
        <v>194</v>
      </c>
      <c r="E91" s="44">
        <v>2175000</v>
      </c>
    </row>
    <row r="92" spans="1:5" ht="69" customHeight="1" x14ac:dyDescent="0.2">
      <c r="A92" s="48">
        <v>46133</v>
      </c>
      <c r="B92" s="49">
        <v>1580</v>
      </c>
      <c r="C92" s="46" t="s">
        <v>193</v>
      </c>
      <c r="D92" s="45" t="s">
        <v>192</v>
      </c>
      <c r="E92" s="44">
        <v>10800000</v>
      </c>
    </row>
    <row r="93" spans="1:5" ht="69" customHeight="1" x14ac:dyDescent="0.2">
      <c r="A93" s="48">
        <v>46133</v>
      </c>
      <c r="B93" s="49">
        <v>1581</v>
      </c>
      <c r="C93" s="46" t="s">
        <v>191</v>
      </c>
      <c r="D93" s="45" t="s">
        <v>190</v>
      </c>
      <c r="E93" s="44">
        <v>727781.4800000001</v>
      </c>
    </row>
    <row r="94" spans="1:5" ht="69" customHeight="1" x14ac:dyDescent="0.2">
      <c r="A94" s="48">
        <v>46134</v>
      </c>
      <c r="B94" s="49">
        <v>1584</v>
      </c>
      <c r="C94" s="46" t="s">
        <v>138</v>
      </c>
      <c r="D94" s="45" t="s">
        <v>189</v>
      </c>
      <c r="E94" s="44">
        <v>94860.2</v>
      </c>
    </row>
    <row r="95" spans="1:5" ht="69" customHeight="1" x14ac:dyDescent="0.2">
      <c r="A95" s="48">
        <v>46135</v>
      </c>
      <c r="B95" s="49">
        <v>1606</v>
      </c>
      <c r="C95" s="46" t="s">
        <v>188</v>
      </c>
      <c r="D95" s="45" t="s">
        <v>187</v>
      </c>
      <c r="E95" s="44">
        <v>206500</v>
      </c>
    </row>
    <row r="96" spans="1:5" ht="69" customHeight="1" x14ac:dyDescent="0.2">
      <c r="A96" s="48">
        <v>46135</v>
      </c>
      <c r="B96" s="47">
        <v>1617</v>
      </c>
      <c r="C96" s="46" t="s">
        <v>147</v>
      </c>
      <c r="D96" s="45" t="s">
        <v>186</v>
      </c>
      <c r="E96" s="44">
        <v>19824</v>
      </c>
    </row>
    <row r="97" spans="1:5" ht="69" customHeight="1" x14ac:dyDescent="0.2">
      <c r="A97" s="48">
        <v>46135</v>
      </c>
      <c r="B97" s="47" t="s">
        <v>185</v>
      </c>
      <c r="C97" s="46" t="s">
        <v>184</v>
      </c>
      <c r="D97" s="45" t="s">
        <v>183</v>
      </c>
      <c r="E97" s="44">
        <v>22000</v>
      </c>
    </row>
    <row r="98" spans="1:5" ht="69" customHeight="1" x14ac:dyDescent="0.2">
      <c r="A98" s="48">
        <v>46135</v>
      </c>
      <c r="B98" s="47" t="s">
        <v>182</v>
      </c>
      <c r="C98" s="46" t="s">
        <v>147</v>
      </c>
      <c r="D98" s="45" t="s">
        <v>181</v>
      </c>
      <c r="E98" s="44">
        <v>68058</v>
      </c>
    </row>
    <row r="99" spans="1:5" ht="69" customHeight="1" x14ac:dyDescent="0.2">
      <c r="A99" s="48">
        <v>46135</v>
      </c>
      <c r="B99" s="47" t="s">
        <v>180</v>
      </c>
      <c r="C99" s="46" t="s">
        <v>144</v>
      </c>
      <c r="D99" s="45" t="s">
        <v>179</v>
      </c>
      <c r="E99" s="44">
        <v>13046500</v>
      </c>
    </row>
    <row r="100" spans="1:5" ht="69" customHeight="1" x14ac:dyDescent="0.2">
      <c r="A100" s="48">
        <v>46135</v>
      </c>
      <c r="B100" s="47" t="s">
        <v>178</v>
      </c>
      <c r="C100" s="46" t="s">
        <v>147</v>
      </c>
      <c r="D100" s="45" t="s">
        <v>177</v>
      </c>
      <c r="E100" s="44">
        <v>48852</v>
      </c>
    </row>
    <row r="101" spans="1:5" ht="69" customHeight="1" x14ac:dyDescent="0.2">
      <c r="A101" s="48">
        <v>46136</v>
      </c>
      <c r="B101" s="47" t="s">
        <v>176</v>
      </c>
      <c r="C101" s="46" t="s">
        <v>175</v>
      </c>
      <c r="D101" s="45" t="s">
        <v>174</v>
      </c>
      <c r="E101" s="44">
        <v>63323.519999999997</v>
      </c>
    </row>
    <row r="102" spans="1:5" ht="69" customHeight="1" x14ac:dyDescent="0.2">
      <c r="A102" s="48">
        <v>46136</v>
      </c>
      <c r="B102" s="47" t="s">
        <v>173</v>
      </c>
      <c r="C102" s="46" t="s">
        <v>172</v>
      </c>
      <c r="D102" s="45" t="s">
        <v>171</v>
      </c>
      <c r="E102" s="44">
        <v>8008.96</v>
      </c>
    </row>
    <row r="103" spans="1:5" ht="69" customHeight="1" x14ac:dyDescent="0.2">
      <c r="A103" s="48">
        <v>46136</v>
      </c>
      <c r="B103" s="47" t="s">
        <v>170</v>
      </c>
      <c r="C103" s="46" t="s">
        <v>169</v>
      </c>
      <c r="D103" s="45" t="s">
        <v>168</v>
      </c>
      <c r="E103" s="44">
        <v>212270.2</v>
      </c>
    </row>
    <row r="104" spans="1:5" ht="69" customHeight="1" x14ac:dyDescent="0.2">
      <c r="A104" s="48">
        <v>46136</v>
      </c>
      <c r="B104" s="47" t="s">
        <v>167</v>
      </c>
      <c r="C104" s="46" t="s">
        <v>166</v>
      </c>
      <c r="D104" s="45" t="s">
        <v>165</v>
      </c>
      <c r="E104" s="44">
        <v>73750</v>
      </c>
    </row>
    <row r="105" spans="1:5" ht="34.9" customHeight="1" x14ac:dyDescent="0.2">
      <c r="A105" s="48">
        <v>46139</v>
      </c>
      <c r="B105" s="47" t="s">
        <v>164</v>
      </c>
      <c r="C105" s="46" t="s">
        <v>144</v>
      </c>
      <c r="D105" s="45" t="s">
        <v>163</v>
      </c>
      <c r="E105" s="44">
        <v>267974.15000000002</v>
      </c>
    </row>
    <row r="106" spans="1:5" ht="34.9" customHeight="1" x14ac:dyDescent="0.2">
      <c r="A106" s="48">
        <v>46140</v>
      </c>
      <c r="B106" s="47" t="s">
        <v>162</v>
      </c>
      <c r="C106" s="46" t="s">
        <v>144</v>
      </c>
      <c r="D106" s="45" t="s">
        <v>161</v>
      </c>
      <c r="E106" s="44">
        <v>26058</v>
      </c>
    </row>
    <row r="107" spans="1:5" ht="69" customHeight="1" x14ac:dyDescent="0.2">
      <c r="A107" s="48">
        <v>46140</v>
      </c>
      <c r="B107" s="47" t="s">
        <v>160</v>
      </c>
      <c r="C107" s="46" t="s">
        <v>159</v>
      </c>
      <c r="D107" s="45" t="s">
        <v>158</v>
      </c>
      <c r="E107" s="44">
        <v>10923.259999999998</v>
      </c>
    </row>
    <row r="108" spans="1:5" ht="69" customHeight="1" x14ac:dyDescent="0.2">
      <c r="A108" s="48">
        <v>46140</v>
      </c>
      <c r="B108" s="47" t="s">
        <v>157</v>
      </c>
      <c r="C108" s="46" t="s">
        <v>156</v>
      </c>
      <c r="D108" s="45" t="s">
        <v>155</v>
      </c>
      <c r="E108" s="44">
        <v>76271.5</v>
      </c>
    </row>
    <row r="109" spans="1:5" ht="69" customHeight="1" x14ac:dyDescent="0.2">
      <c r="A109" s="48">
        <v>46141</v>
      </c>
      <c r="B109" s="47" t="s">
        <v>154</v>
      </c>
      <c r="C109" s="46" t="s">
        <v>153</v>
      </c>
      <c r="D109" s="45" t="s">
        <v>152</v>
      </c>
      <c r="E109" s="44">
        <v>1425462.68</v>
      </c>
    </row>
    <row r="110" spans="1:5" ht="79.900000000000006" customHeight="1" x14ac:dyDescent="0.2">
      <c r="A110" s="48">
        <v>46141</v>
      </c>
      <c r="B110" s="47" t="s">
        <v>151</v>
      </c>
      <c r="C110" s="46" t="s">
        <v>150</v>
      </c>
      <c r="D110" s="45" t="s">
        <v>149</v>
      </c>
      <c r="E110" s="44">
        <v>259209.95</v>
      </c>
    </row>
    <row r="111" spans="1:5" ht="69" customHeight="1" x14ac:dyDescent="0.2">
      <c r="A111" s="48">
        <v>46141</v>
      </c>
      <c r="B111" s="47" t="s">
        <v>148</v>
      </c>
      <c r="C111" s="46" t="s">
        <v>147</v>
      </c>
      <c r="D111" s="45" t="s">
        <v>146</v>
      </c>
      <c r="E111" s="44">
        <v>82998.84</v>
      </c>
    </row>
    <row r="112" spans="1:5" ht="34.15" customHeight="1" x14ac:dyDescent="0.2">
      <c r="A112" s="48">
        <v>46142</v>
      </c>
      <c r="B112" s="47" t="s">
        <v>145</v>
      </c>
      <c r="C112" s="46" t="s">
        <v>144</v>
      </c>
      <c r="D112" s="45" t="s">
        <v>143</v>
      </c>
      <c r="E112" s="44">
        <v>250163.38999999998</v>
      </c>
    </row>
    <row r="113" spans="1:6" ht="69" customHeight="1" x14ac:dyDescent="0.2">
      <c r="A113" s="48">
        <v>46142</v>
      </c>
      <c r="B113" s="47" t="s">
        <v>142</v>
      </c>
      <c r="C113" s="46" t="s">
        <v>141</v>
      </c>
      <c r="D113" s="45" t="s">
        <v>140</v>
      </c>
      <c r="E113" s="44">
        <v>1513710</v>
      </c>
    </row>
    <row r="114" spans="1:6" ht="69" customHeight="1" x14ac:dyDescent="0.2">
      <c r="A114" s="48">
        <v>46142</v>
      </c>
      <c r="B114" s="47" t="s">
        <v>139</v>
      </c>
      <c r="C114" s="46" t="s">
        <v>138</v>
      </c>
      <c r="D114" s="45" t="s">
        <v>137</v>
      </c>
      <c r="E114" s="44">
        <v>26833.200000000001</v>
      </c>
    </row>
    <row r="115" spans="1:6" ht="69" customHeight="1" x14ac:dyDescent="0.2">
      <c r="A115" s="48">
        <v>46142</v>
      </c>
      <c r="B115" s="47" t="s">
        <v>136</v>
      </c>
      <c r="C115" s="46" t="s">
        <v>135</v>
      </c>
      <c r="D115" s="45" t="s">
        <v>134</v>
      </c>
      <c r="E115" s="44">
        <v>5979.61</v>
      </c>
    </row>
    <row r="116" spans="1:6" ht="69" customHeight="1" x14ac:dyDescent="0.2">
      <c r="A116" s="48">
        <v>46142</v>
      </c>
      <c r="B116" s="47" t="s">
        <v>133</v>
      </c>
      <c r="C116" s="46" t="s">
        <v>132</v>
      </c>
      <c r="D116" s="45" t="s">
        <v>131</v>
      </c>
      <c r="E116" s="44">
        <v>149999.24</v>
      </c>
    </row>
    <row r="117" spans="1:6" ht="69" customHeight="1" x14ac:dyDescent="0.2">
      <c r="A117" s="48">
        <v>46142</v>
      </c>
      <c r="B117" s="47" t="s">
        <v>130</v>
      </c>
      <c r="C117" s="46" t="s">
        <v>129</v>
      </c>
      <c r="D117" s="45" t="s">
        <v>128</v>
      </c>
      <c r="E117" s="44">
        <v>2043829.0899999999</v>
      </c>
    </row>
    <row r="118" spans="1:6" ht="69" customHeight="1" x14ac:dyDescent="0.2">
      <c r="A118" s="48">
        <v>46142</v>
      </c>
      <c r="B118" s="47" t="s">
        <v>127</v>
      </c>
      <c r="C118" s="46" t="s">
        <v>126</v>
      </c>
      <c r="D118" s="45" t="s">
        <v>125</v>
      </c>
      <c r="E118" s="44">
        <v>300000</v>
      </c>
    </row>
    <row r="119" spans="1:6" ht="69" customHeight="1" x14ac:dyDescent="0.2">
      <c r="A119" s="48">
        <v>46142</v>
      </c>
      <c r="B119" s="47" t="s">
        <v>124</v>
      </c>
      <c r="C119" s="46" t="s">
        <v>123</v>
      </c>
      <c r="D119" s="45" t="s">
        <v>122</v>
      </c>
      <c r="E119" s="44">
        <v>100000</v>
      </c>
    </row>
    <row r="120" spans="1:6" ht="69" customHeight="1" x14ac:dyDescent="0.2">
      <c r="A120" s="48">
        <v>46142</v>
      </c>
      <c r="B120" s="47" t="s">
        <v>121</v>
      </c>
      <c r="C120" s="46" t="s">
        <v>118</v>
      </c>
      <c r="D120" s="45" t="s">
        <v>120</v>
      </c>
      <c r="E120" s="44">
        <v>246325.75</v>
      </c>
    </row>
    <row r="121" spans="1:6" ht="69" customHeight="1" x14ac:dyDescent="0.2">
      <c r="A121" s="48">
        <v>46142</v>
      </c>
      <c r="B121" s="47" t="s">
        <v>119</v>
      </c>
      <c r="C121" s="46" t="s">
        <v>118</v>
      </c>
      <c r="D121" s="45" t="s">
        <v>117</v>
      </c>
      <c r="E121" s="44">
        <v>174973.2</v>
      </c>
    </row>
    <row r="122" spans="1:6" ht="69" customHeight="1" x14ac:dyDescent="0.2">
      <c r="A122" s="48">
        <v>46142</v>
      </c>
      <c r="B122" s="47" t="s">
        <v>116</v>
      </c>
      <c r="C122" s="46" t="s">
        <v>115</v>
      </c>
      <c r="D122" s="45" t="s">
        <v>114</v>
      </c>
      <c r="E122" s="44">
        <v>104784</v>
      </c>
    </row>
    <row r="123" spans="1:6" ht="69" customHeight="1" x14ac:dyDescent="0.2">
      <c r="A123" s="48">
        <v>46142</v>
      </c>
      <c r="B123" s="47" t="s">
        <v>113</v>
      </c>
      <c r="C123" s="46" t="s">
        <v>112</v>
      </c>
      <c r="D123" s="45" t="s">
        <v>111</v>
      </c>
      <c r="E123" s="44">
        <v>118047.2</v>
      </c>
    </row>
    <row r="124" spans="1:6" ht="69" customHeight="1" x14ac:dyDescent="0.2">
      <c r="A124" s="48">
        <v>46142</v>
      </c>
      <c r="B124" s="47" t="s">
        <v>110</v>
      </c>
      <c r="C124" s="46" t="s">
        <v>109</v>
      </c>
      <c r="D124" s="45" t="s">
        <v>108</v>
      </c>
      <c r="E124" s="44">
        <v>415419.88</v>
      </c>
    </row>
    <row r="125" spans="1:6" ht="69" customHeight="1" x14ac:dyDescent="0.2">
      <c r="A125" s="48">
        <v>46142</v>
      </c>
      <c r="B125" s="47" t="s">
        <v>107</v>
      </c>
      <c r="C125" s="46" t="s">
        <v>106</v>
      </c>
      <c r="D125" s="45" t="s">
        <v>105</v>
      </c>
      <c r="E125" s="44">
        <v>1449100</v>
      </c>
      <c r="F125" s="43"/>
    </row>
    <row r="126" spans="1:6" ht="15" x14ac:dyDescent="0.25">
      <c r="A126" s="73" t="s">
        <v>21</v>
      </c>
      <c r="B126" s="73"/>
      <c r="C126" s="73"/>
      <c r="D126" s="73"/>
      <c r="E126" s="42">
        <f>SUM(E12:E125)</f>
        <v>228346140.62999994</v>
      </c>
    </row>
  </sheetData>
  <autoFilter ref="A11:E78" xr:uid="{6DAEBFF1-423C-4958-9BF4-90140145A229}"/>
  <mergeCells count="5">
    <mergeCell ref="A7:E7"/>
    <mergeCell ref="A8:E8"/>
    <mergeCell ref="A9:E9"/>
    <mergeCell ref="A10:E10"/>
    <mergeCell ref="A126:D126"/>
  </mergeCells>
  <pageMargins left="0.54" right="0.17" top="0.59" bottom="0.22" header="0.43" footer="0.17"/>
  <pageSetup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a93f16-1e57-4089-a656-e30ff64afd3f">
      <Terms xmlns="http://schemas.microsoft.com/office/infopath/2007/PartnerControls"/>
    </lcf76f155ced4ddcb4097134ff3c332f>
    <TaxCatchAll xmlns="2202770d-c6ea-425f-aae2-4f0540e0025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69633386bccfe29166ec9a803cdc0e77">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6a16ea9e1b84d30501f23449e4299039"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B0D8D-BF4A-49C2-A013-87F5CF7C0EE4}">
  <ds:schemaRefs>
    <ds:schemaRef ds:uri="2202770d-c6ea-425f-aae2-4f0540e00257"/>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31a93f16-1e57-4089-a656-e30ff64afd3f"/>
  </ds:schemaRefs>
</ds:datastoreItem>
</file>

<file path=customXml/itemProps2.xml><?xml version="1.0" encoding="utf-8"?>
<ds:datastoreItem xmlns:ds="http://schemas.openxmlformats.org/officeDocument/2006/customXml" ds:itemID="{D4435435-5393-4D69-8E8C-86DC8ECC31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93f16-1e57-4089-a656-e30ff64afd3f"/>
    <ds:schemaRef ds:uri="2202770d-c6ea-425f-aae2-4f0540e00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00177E-1500-4F5F-9371-BB0A55C193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Stephany Jimenez De Los Santos</dc:creator>
  <cp:lastModifiedBy>Stephany</cp:lastModifiedBy>
  <cp:lastPrinted>2026-05-08T17:43:10Z</cp:lastPrinted>
  <dcterms:created xsi:type="dcterms:W3CDTF">2026-05-08T17:37:06Z</dcterms:created>
  <dcterms:modified xsi:type="dcterms:W3CDTF">2026-05-08T17:44:04Z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y fmtid="{D5CDD505-2E9C-101B-9397-08002B2CF9AE}" pid="3" name="MediaServiceImageTags">
    <vt:lpwstr/>
  </property>
</Properties>
</file>