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https://ministeriodeculturado.sharepoint.com/sites/oai-sp/Documentos OAI/AÑO 2026/Portal Transparencia/trabajo/Presupuesto 2026/Mayo/"/>
    </mc:Choice>
  </mc:AlternateContent>
  <xr:revisionPtr revIDLastSave="1" documentId="8_{33E04D9B-741F-4B55-BAA0-1DDD1E992BFA}" xr6:coauthVersionLast="47" xr6:coauthVersionMax="47" xr10:uidLastSave="{FEE0E915-26DA-445C-8099-7C9E7E66B51A}"/>
  <bookViews>
    <workbookView xWindow="-120" yWindow="-120" windowWidth="20730" windowHeight="11160" xr2:uid="{94BB9F5E-3932-4581-9E26-B9A135620E49}"/>
  </bookViews>
  <sheets>
    <sheet name="0001" sheetId="1" r:id="rId1"/>
    <sheet name="listado de los lib." sheetId="2" r:id="rId2"/>
  </sheets>
  <definedNames>
    <definedName name="_xlnm._FilterDatabase" localSheetId="1" hidden="1">'listado de los lib.'!$A$10:$E$138</definedName>
    <definedName name="_xlnm.Print_Area" localSheetId="0">'0001'!$A$1:$P$92</definedName>
    <definedName name="_xlnm.Print_Area" localSheetId="1">'listado de los lib.'!$A$1:$E$151</definedName>
    <definedName name="_xlnm.Print_Titles" localSheetId="0">'0001'!$1:$10</definedName>
    <definedName name="_xlnm.Print_Titles" localSheetId="1">'listado de los lib.'!$10:$10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139" i="2" l="1"/>
  <c r="P84" i="1"/>
  <c r="P83" i="1"/>
  <c r="O83" i="1"/>
  <c r="N83" i="1"/>
  <c r="M83" i="1"/>
  <c r="L83" i="1"/>
  <c r="K83" i="1"/>
  <c r="J83" i="1"/>
  <c r="I83" i="1"/>
  <c r="H83" i="1"/>
  <c r="G83" i="1"/>
  <c r="F83" i="1"/>
  <c r="E83" i="1"/>
  <c r="D83" i="1"/>
  <c r="C83" i="1"/>
  <c r="B83" i="1"/>
  <c r="P82" i="1"/>
  <c r="P81" i="1"/>
  <c r="P80" i="1"/>
  <c r="O80" i="1"/>
  <c r="N80" i="1"/>
  <c r="M80" i="1"/>
  <c r="L80" i="1"/>
  <c r="K80" i="1"/>
  <c r="J80" i="1"/>
  <c r="I80" i="1"/>
  <c r="H80" i="1"/>
  <c r="G80" i="1"/>
  <c r="F80" i="1"/>
  <c r="E80" i="1"/>
  <c r="D80" i="1"/>
  <c r="C80" i="1"/>
  <c r="B80" i="1"/>
  <c r="P79" i="1"/>
  <c r="P78" i="1"/>
  <c r="P77" i="1" s="1"/>
  <c r="P76" i="1" s="1"/>
  <c r="O77" i="1"/>
  <c r="N77" i="1"/>
  <c r="N76" i="1" s="1"/>
  <c r="M77" i="1"/>
  <c r="M76" i="1" s="1"/>
  <c r="L77" i="1"/>
  <c r="K77" i="1"/>
  <c r="J77" i="1"/>
  <c r="J76" i="1" s="1"/>
  <c r="I77" i="1"/>
  <c r="I76" i="1" s="1"/>
  <c r="H77" i="1"/>
  <c r="G77" i="1"/>
  <c r="F77" i="1"/>
  <c r="F76" i="1" s="1"/>
  <c r="E77" i="1"/>
  <c r="E76" i="1" s="1"/>
  <c r="D77" i="1"/>
  <c r="C77" i="1"/>
  <c r="B77" i="1"/>
  <c r="B76" i="1" s="1"/>
  <c r="O76" i="1"/>
  <c r="L76" i="1"/>
  <c r="K76" i="1"/>
  <c r="H76" i="1"/>
  <c r="G76" i="1"/>
  <c r="D76" i="1"/>
  <c r="C76" i="1"/>
  <c r="P75" i="1"/>
  <c r="P74" i="1"/>
  <c r="P73" i="1"/>
  <c r="P72" i="1" s="1"/>
  <c r="O72" i="1"/>
  <c r="N72" i="1"/>
  <c r="M72" i="1"/>
  <c r="L72" i="1"/>
  <c r="K72" i="1"/>
  <c r="J72" i="1"/>
  <c r="I72" i="1"/>
  <c r="H72" i="1"/>
  <c r="G72" i="1"/>
  <c r="F72" i="1"/>
  <c r="E72" i="1"/>
  <c r="D72" i="1"/>
  <c r="C72" i="1"/>
  <c r="B72" i="1"/>
  <c r="P71" i="1"/>
  <c r="P69" i="1" s="1"/>
  <c r="P70" i="1"/>
  <c r="O69" i="1"/>
  <c r="N69" i="1"/>
  <c r="M69" i="1"/>
  <c r="L69" i="1"/>
  <c r="K69" i="1"/>
  <c r="J69" i="1"/>
  <c r="I69" i="1"/>
  <c r="H69" i="1"/>
  <c r="G69" i="1"/>
  <c r="F69" i="1"/>
  <c r="E69" i="1"/>
  <c r="D69" i="1"/>
  <c r="C69" i="1"/>
  <c r="B69" i="1"/>
  <c r="P68" i="1"/>
  <c r="P67" i="1"/>
  <c r="P66" i="1"/>
  <c r="P65" i="1"/>
  <c r="P64" i="1" s="1"/>
  <c r="O64" i="1"/>
  <c r="N64" i="1"/>
  <c r="M64" i="1"/>
  <c r="L64" i="1"/>
  <c r="K64" i="1"/>
  <c r="J64" i="1"/>
  <c r="I64" i="1"/>
  <c r="H64" i="1"/>
  <c r="G64" i="1"/>
  <c r="F64" i="1"/>
  <c r="E64" i="1"/>
  <c r="D64" i="1"/>
  <c r="C64" i="1"/>
  <c r="B64" i="1"/>
  <c r="P63" i="1"/>
  <c r="P62" i="1"/>
  <c r="P61" i="1"/>
  <c r="P60" i="1"/>
  <c r="P59" i="1"/>
  <c r="P58" i="1"/>
  <c r="P57" i="1"/>
  <c r="P56" i="1"/>
  <c r="P55" i="1"/>
  <c r="P54" i="1" s="1"/>
  <c r="O54" i="1"/>
  <c r="N54" i="1"/>
  <c r="M54" i="1"/>
  <c r="L54" i="1"/>
  <c r="K54" i="1"/>
  <c r="J54" i="1"/>
  <c r="I54" i="1"/>
  <c r="H54" i="1"/>
  <c r="G54" i="1"/>
  <c r="F54" i="1"/>
  <c r="E54" i="1"/>
  <c r="D54" i="1"/>
  <c r="C54" i="1"/>
  <c r="B54" i="1"/>
  <c r="P53" i="1"/>
  <c r="P52" i="1"/>
  <c r="P51" i="1"/>
  <c r="P50" i="1"/>
  <c r="P49" i="1"/>
  <c r="P47" i="1" s="1"/>
  <c r="P48" i="1"/>
  <c r="O47" i="1"/>
  <c r="N47" i="1"/>
  <c r="M47" i="1"/>
  <c r="L47" i="1"/>
  <c r="K47" i="1"/>
  <c r="J47" i="1"/>
  <c r="I47" i="1"/>
  <c r="H47" i="1"/>
  <c r="G47" i="1"/>
  <c r="F47" i="1"/>
  <c r="E47" i="1"/>
  <c r="D47" i="1"/>
  <c r="C47" i="1"/>
  <c r="B47" i="1"/>
  <c r="P46" i="1"/>
  <c r="P45" i="1"/>
  <c r="P44" i="1"/>
  <c r="P43" i="1"/>
  <c r="P42" i="1"/>
  <c r="P41" i="1"/>
  <c r="P40" i="1"/>
  <c r="P39" i="1"/>
  <c r="P38" i="1" s="1"/>
  <c r="O38" i="1"/>
  <c r="N38" i="1"/>
  <c r="M38" i="1"/>
  <c r="L38" i="1"/>
  <c r="K38" i="1"/>
  <c r="J38" i="1"/>
  <c r="I38" i="1"/>
  <c r="H38" i="1"/>
  <c r="G38" i="1"/>
  <c r="F38" i="1"/>
  <c r="E38" i="1"/>
  <c r="D38" i="1"/>
  <c r="C38" i="1"/>
  <c r="B38" i="1"/>
  <c r="P37" i="1"/>
  <c r="P28" i="1" s="1"/>
  <c r="P36" i="1"/>
  <c r="P35" i="1"/>
  <c r="P34" i="1"/>
  <c r="P33" i="1"/>
  <c r="P32" i="1"/>
  <c r="P31" i="1"/>
  <c r="P30" i="1"/>
  <c r="P29" i="1"/>
  <c r="O28" i="1"/>
  <c r="N28" i="1"/>
  <c r="M28" i="1"/>
  <c r="L28" i="1"/>
  <c r="K28" i="1"/>
  <c r="J28" i="1"/>
  <c r="I28" i="1"/>
  <c r="H28" i="1"/>
  <c r="G28" i="1"/>
  <c r="F28" i="1"/>
  <c r="E28" i="1"/>
  <c r="D28" i="1"/>
  <c r="C28" i="1"/>
  <c r="B28" i="1"/>
  <c r="P27" i="1"/>
  <c r="P26" i="1"/>
  <c r="P25" i="1"/>
  <c r="P24" i="1"/>
  <c r="P23" i="1"/>
  <c r="P22" i="1"/>
  <c r="P21" i="1"/>
  <c r="P20" i="1"/>
  <c r="P19" i="1"/>
  <c r="P18" i="1" s="1"/>
  <c r="O18" i="1"/>
  <c r="N18" i="1"/>
  <c r="M18" i="1"/>
  <c r="L18" i="1"/>
  <c r="K18" i="1"/>
  <c r="J18" i="1"/>
  <c r="I18" i="1"/>
  <c r="H18" i="1"/>
  <c r="G18" i="1"/>
  <c r="F18" i="1"/>
  <c r="E18" i="1"/>
  <c r="D18" i="1"/>
  <c r="C18" i="1"/>
  <c r="B18" i="1"/>
  <c r="P17" i="1"/>
  <c r="P16" i="1"/>
  <c r="P15" i="1"/>
  <c r="P14" i="1"/>
  <c r="P13" i="1"/>
  <c r="P12" i="1" s="1"/>
  <c r="P85" i="1" s="1"/>
  <c r="O12" i="1"/>
  <c r="O85" i="1" s="1"/>
  <c r="N12" i="1"/>
  <c r="N85" i="1" s="1"/>
  <c r="M12" i="1"/>
  <c r="M85" i="1" s="1"/>
  <c r="L12" i="1"/>
  <c r="L85" i="1" s="1"/>
  <c r="K12" i="1"/>
  <c r="K85" i="1" s="1"/>
  <c r="J12" i="1"/>
  <c r="J85" i="1" s="1"/>
  <c r="I12" i="1"/>
  <c r="I85" i="1" s="1"/>
  <c r="H12" i="1"/>
  <c r="H85" i="1" s="1"/>
  <c r="G12" i="1"/>
  <c r="G85" i="1" s="1"/>
  <c r="F12" i="1"/>
  <c r="F85" i="1" s="1"/>
  <c r="E12" i="1"/>
  <c r="E85" i="1" s="1"/>
  <c r="D12" i="1"/>
  <c r="D85" i="1" s="1"/>
  <c r="C12" i="1"/>
  <c r="C85" i="1" s="1"/>
  <c r="B12" i="1"/>
  <c r="B85" i="1" s="1"/>
</calcChain>
</file>

<file path=xl/sharedStrings.xml><?xml version="1.0" encoding="utf-8"?>
<sst xmlns="http://schemas.openxmlformats.org/spreadsheetml/2006/main" count="371" uniqueCount="330">
  <si>
    <t xml:space="preserve"> DIRECCION FINANCIERA / DEPARTAMENTO DE PRESUPUESTO</t>
  </si>
  <si>
    <t>Año 2026</t>
  </si>
  <si>
    <t xml:space="preserve">Ejecución de Gastos y Aplicaciones financieras </t>
  </si>
  <si>
    <t>En RD$1,067,471,860.75</t>
  </si>
  <si>
    <t xml:space="preserve">Unidad Ejecutora 0001 </t>
  </si>
  <si>
    <t>DETALLE</t>
  </si>
  <si>
    <t>Presupuesto Aprobado</t>
  </si>
  <si>
    <t>Presupuesto Modificado</t>
  </si>
  <si>
    <t xml:space="preserve">Gasto devengado </t>
  </si>
  <si>
    <t xml:space="preserve">Enero </t>
  </si>
  <si>
    <t>Febrero</t>
  </si>
  <si>
    <t>Marzo</t>
  </si>
  <si>
    <t>Abril</t>
  </si>
  <si>
    <t>Mayo</t>
  </si>
  <si>
    <t>Junio</t>
  </si>
  <si>
    <t>Julio</t>
  </si>
  <si>
    <t xml:space="preserve">Agosto </t>
  </si>
  <si>
    <t>Septiembre</t>
  </si>
  <si>
    <t>Octubre</t>
  </si>
  <si>
    <t xml:space="preserve">Noviembre </t>
  </si>
  <si>
    <t>Diciembre</t>
  </si>
  <si>
    <t xml:space="preserve">Total </t>
  </si>
  <si>
    <t>2 - GASTOS</t>
  </si>
  <si>
    <t>2.1 - REMUNERACIONES Y CONTRIBUCIONES</t>
  </si>
  <si>
    <t>2.1.1 - REMUNERACIONES</t>
  </si>
  <si>
    <t>2.1.2 - SOBRESUELDOS</t>
  </si>
  <si>
    <t>2.1.3 - DIETAS Y GASTOS DE REPRESENTACIÓN</t>
  </si>
  <si>
    <t>2.1.4 - GRATIFICACIONES Y BONIFICACIONES</t>
  </si>
  <si>
    <t>2.1.5 - CONTRIBUCIONES A LA SEGURIDAD SOCIAL</t>
  </si>
  <si>
    <t>2.2 - CONTRATACIÓN DE SERVICIOS</t>
  </si>
  <si>
    <t>2.2.1 - SERVICIOS BÁSICOS</t>
  </si>
  <si>
    <t>2.2.2 - PUBLICIDAD, IMPRESIÓN Y ENCUADERNACIÓN</t>
  </si>
  <si>
    <t>2.2.3 - VIÁTICOS</t>
  </si>
  <si>
    <t>2.2.4 - TRANSPORTE Y ALMACENAJE</t>
  </si>
  <si>
    <t>2.2.5 - ALQUILERES Y RENTAS</t>
  </si>
  <si>
    <t>2.2.6 - SEGUROS</t>
  </si>
  <si>
    <t>2.2.7 - SERVICIOS DE CONSERVACIÓN, REPARACIONES MENORES E INSTALACIONES TEMPORALES</t>
  </si>
  <si>
    <t>2.2.8 - OTROS SERVICIOS NO INCLUIDOS EN CONCEPTOS ANTERIORES</t>
  </si>
  <si>
    <t>2.2.9 - OTRAS CONTRATACIONES DE SERVICIOS</t>
  </si>
  <si>
    <t>2.3 - MATERIALES Y SUMINISTROS</t>
  </si>
  <si>
    <t>2.3.1 - ALIMENTOS Y PRODUCTOS AGROFORESTALES</t>
  </si>
  <si>
    <t>2.3.2 - TEXTILES Y VESTUARIOS</t>
  </si>
  <si>
    <t>2.3.3 - PRODUCTOS DE PAPEL, CARTÓN E IMPRESOS</t>
  </si>
  <si>
    <t>2.3.4 - PRODUCTOS FARMACÉUTICOS</t>
  </si>
  <si>
    <t>2.3.5 - PRODUCTOS DE CUERO, CAUCHO Y PLÁSTICO</t>
  </si>
  <si>
    <t>2.3.6 - PRODUCTOS DE MINERALES, METÁLICOS Y NO METÁLICOS</t>
  </si>
  <si>
    <t>2.3.7 - COMBUSTIBLES, LUBRICANTES, PRODUCTOS QUÍMICOS Y CONEXOS</t>
  </si>
  <si>
    <t>2.3.8 - GASTOS QUE SE ASIGNARÁN DURANTE EL EJERCICIO (ART. 32 Y 33 LEY 423-06)</t>
  </si>
  <si>
    <t>2.3.9 - PRODUCTOS Y ÚTILES VARIOS</t>
  </si>
  <si>
    <t>2.4 - TRANSFERENCIAS CORRIENTES</t>
  </si>
  <si>
    <t>2.4.1 - TRANSFERENCIAS CORRIENTES AL SECTOR PRIVADO</t>
  </si>
  <si>
    <t>2.4.2 - TRANSFERENCIAS CORRIENTES AL  GOBIERNO GENERAL NACIONAL</t>
  </si>
  <si>
    <t>2.4.3 - TRANSFERENCIAS CORRIENTES A GOBIERNOS GENERALES LOCALES</t>
  </si>
  <si>
    <t>2.4.4 - TRANSFERENCIAS CORRIENTES A EMPRESAS PÚBLICAS NO FINANCIERAS</t>
  </si>
  <si>
    <t>2.4.5 - TRANSFERENCIAS CORRIENTES A INSTITUCIONES PÚBLICAS FINANCIERAS</t>
  </si>
  <si>
    <t>2.4.6 - SUBVENCIONES</t>
  </si>
  <si>
    <t>2.4.7 - TRANSFERENCIAS CORRIENTES AL SECTOR EXTERNO</t>
  </si>
  <si>
    <t>2.4.9 - TRANSFERENCIAS CORRIENTES A OTRAS INSTITUCIONES PÚBLICAS</t>
  </si>
  <si>
    <t>2.5 - TRANSFERENCIAS DE CAPITAL</t>
  </si>
  <si>
    <t>2.5.1 - TRANSFERENCIAS DE CAPITAL AL SECTOR PRIVADO</t>
  </si>
  <si>
    <t>2.5.2 - TRANSFERENCIAS DE CAPITAL AL GOBIERNO GENERAL  NACIONAL</t>
  </si>
  <si>
    <t>2.5.3 - TRANSFERENCIAS DE CAPITAL A GOBIERNOS GENERALES LOCALES</t>
  </si>
  <si>
    <t>2.5.4 - TRANSFERENCIAS DE CAPITAL  A EMPRESAS PÚBLICAS NO FINANCIERAS</t>
  </si>
  <si>
    <t>2.5.6 - TRANSFERENCIAS DE CAPITAL AL SECTOR EXTERNO</t>
  </si>
  <si>
    <t>2.5.9 - TRANSFERENCIAS DE CAPITAL A OTRAS INSTITUCIONES PÚBLICAS</t>
  </si>
  <si>
    <t>2.6 - BIENES MUEBLES, INMUEBLES E INTANGIBLES</t>
  </si>
  <si>
    <t>2.6.1 - MOBILIARIO Y EQUIPO</t>
  </si>
  <si>
    <t>2.6.2 - MOBILIARIO Y EQUIPO AUDIOVISUAL, RECREATIVO Y EDUCACIONAL</t>
  </si>
  <si>
    <t>2.6.3 - EQUIPO E INSTRUMENTAL, CIENTÍFICO Y LABORATORIO</t>
  </si>
  <si>
    <t>2.6.4 - VEHÍCULOS Y EQUIPO DE TRANSPORTE, TRACCIÓN Y ELEVACIÓN</t>
  </si>
  <si>
    <t>2.6.5 - MAQUINARIA, OTROS EQUIPOS Y HERRAMIENTAS</t>
  </si>
  <si>
    <t>2.6.6 - EQUIPOS DE DEFENSA Y SEGURIDAD</t>
  </si>
  <si>
    <t>2.6.7 - ACTIVOS BIOLÓGICOS</t>
  </si>
  <si>
    <t>2.6.8 - BIENES INTANGIBLES</t>
  </si>
  <si>
    <t>2.6.9 - EDIFICIOS, ESTRUCTURAS, TIERRAS, TERRENOS Y OBJETOS DE VALOR</t>
  </si>
  <si>
    <t>2.7 - OBRAS</t>
  </si>
  <si>
    <t>2.7.1 - OBRAS EN EDIFICACIONES</t>
  </si>
  <si>
    <t>2.7.2 - INFRAESTRUCTURA</t>
  </si>
  <si>
    <t>2.7.3 - CONSTRUCCIONES EN BIENES CONCESIONADOS</t>
  </si>
  <si>
    <t>2.7.4 - GASTOS QUE SE ASIGNARÁN DURANTE EL EJERCICIO PARA INVERSIÓN (ART. 32 Y 33 LEY 423-06)</t>
  </si>
  <si>
    <t>2.8 - ADQUISICION DE ACTIVOS FINANCIEROS CON FINES DE POLÍTICA</t>
  </si>
  <si>
    <t>2.8.1 - CONCESIÓN DE PRESTAMOS</t>
  </si>
  <si>
    <t>2.8.2 - ADQUISICIÓN DE TÍTULOS VALORES REPRESENTATIVOS DE DEUDA</t>
  </si>
  <si>
    <t>2.9 - GASTOS FINANCIEROS</t>
  </si>
  <si>
    <t>2.9.1 - INTERESES DE LA DEUDA PÚBLICA INTERNA</t>
  </si>
  <si>
    <t>2.9.2 - INTERESES DE LA DEUDA PUBLICA EXTERNA</t>
  </si>
  <si>
    <t>2.9.4 - COMISIONES Y OTROS GASTOS BANCARIOS DE LA DEUDA PÚBLICA</t>
  </si>
  <si>
    <t>4 - APLICACIONES FINANCIERAS</t>
  </si>
  <si>
    <t>4.1 - INCREMENTO DE ACTIVOS FINANCIEROS</t>
  </si>
  <si>
    <t>4.1.1 - INCREMENTO DE ACTIVOS FINANCIEROS CORRIENTES</t>
  </si>
  <si>
    <t>4.1.2 - INCREMENTO DE ACTIVOS FINANCIEROS NO CORRIENTES</t>
  </si>
  <si>
    <t>4.2 - DISMINUCIÓN DE PASIVOS</t>
  </si>
  <si>
    <t>4.2.1 - DISMINUCIÓN DE PASIVOS CORRIENTES</t>
  </si>
  <si>
    <t>4.2.2 - DISMINUCIÓN DE PASIVOS NO CORRIENTES</t>
  </si>
  <si>
    <t>4.3 - DISMINUCIÓN DE FONDOS DE TERCEROS</t>
  </si>
  <si>
    <t>4.3.5 - DISMINUCIÓN DEPÓSITOS FONDOS DE TERCEROS</t>
  </si>
  <si>
    <t>.</t>
  </si>
  <si>
    <t>Total general</t>
  </si>
  <si>
    <r>
      <rPr>
        <b/>
        <sz val="8"/>
        <color theme="1"/>
        <rFont val="Calibri"/>
        <family val="2"/>
        <scheme val="minor"/>
      </rPr>
      <t xml:space="preserve">FUENTE </t>
    </r>
    <r>
      <rPr>
        <sz val="8"/>
        <color theme="1"/>
        <rFont val="Calibri"/>
        <family val="2"/>
        <scheme val="minor"/>
      </rPr>
      <t>: Sistema Integrado de Gestión Financiera  (SIGEF)</t>
    </r>
  </si>
  <si>
    <r>
      <rPr>
        <b/>
        <sz val="8"/>
        <color theme="1"/>
        <rFont val="Calibri"/>
        <family val="2"/>
        <scheme val="minor"/>
      </rPr>
      <t>Presupuesto aprobado:</t>
    </r>
    <r>
      <rPr>
        <sz val="8"/>
        <color theme="1"/>
        <rFont val="Calibri"/>
        <family val="2"/>
        <scheme val="minor"/>
      </rPr>
      <t xml:space="preserve"> Se refiere al presupuesto aprobado en la Ley de Presupuesto General del Estado.</t>
    </r>
  </si>
  <si>
    <r>
      <t xml:space="preserve">Presupuesto modificado:  </t>
    </r>
    <r>
      <rPr>
        <sz val="8"/>
        <color theme="1"/>
        <rFont val="Calibri"/>
        <family val="2"/>
        <scheme val="minor"/>
      </rPr>
      <t xml:space="preserve">Se refiere al presupuesto aprobado en caso de que el Congreso Nacional apruebe un presupuesto complementario. </t>
    </r>
  </si>
  <si>
    <r>
      <rPr>
        <b/>
        <sz val="8"/>
        <color theme="1"/>
        <rFont val="Calibri"/>
        <family val="2"/>
        <scheme val="minor"/>
      </rPr>
      <t>Total devengado:</t>
    </r>
    <r>
      <rPr>
        <sz val="8"/>
        <color theme="1"/>
        <rFont val="Calibri"/>
        <family val="2"/>
        <scheme val="minor"/>
      </rPr>
      <t xml:space="preserve">  Son los recursos financieros que surgen con la obligación de pago por la recepción de conformidad de obras, bienes y servicios oportunamente contratados o, en los casos de gastos sin contraprestación, por haberse cumplido los requisitos administrativos dispuestos por el reglamento de la presente Ley.</t>
    </r>
  </si>
  <si>
    <t>JUANA VILLAR GUERRERO</t>
  </si>
  <si>
    <t>ANA V. ADAMES LANTIGUA</t>
  </si>
  <si>
    <t xml:space="preserve">ENCDA. DEPTO. DE PRESUPUESTO </t>
  </si>
  <si>
    <t>DIRECTORA FINANCIERA</t>
  </si>
  <si>
    <t>LISTADO DE LIBRAMIENTOS</t>
  </si>
  <si>
    <t xml:space="preserve">         DESDE EL 01 AL 31 DE MAYO 2026</t>
  </si>
  <si>
    <t xml:space="preserve">         UNIDAD EJECUTORA 0001 	</t>
  </si>
  <si>
    <t>Fecha</t>
  </si>
  <si>
    <t>LIB.</t>
  </si>
  <si>
    <t xml:space="preserve">Beneficiario </t>
  </si>
  <si>
    <t xml:space="preserve">Descripcion </t>
  </si>
  <si>
    <t>Monto</t>
  </si>
  <si>
    <t>MINISTERIO DE CULTURA</t>
  </si>
  <si>
    <t>PAGO INDEMNIZACION A EX-EMPLEADOS ABRIL 2026-P01</t>
  </si>
  <si>
    <t>PAGO VACACIONES A EX-EMPLEADOS ABRIL 2026-P01</t>
  </si>
  <si>
    <t>SOLUCIONES INTEGRALES CAF, SRL</t>
  </si>
  <si>
    <t>PAGO POR BOTE DE ESCOMBRO EN LA SEDE PRINCIPAL DE ESTE MINISTERIO, DERTIFICACION DE CONTRATO BS-0012436-2024, ADENDUM BS-0015993-2025, PROCESO CULTURA-DAF-CM-2024-0033, SEGUN ANEXOS</t>
  </si>
  <si>
    <t>INVERSIONES FURO, EIRL</t>
  </si>
  <si>
    <t>PAGO POR ADQUISICION DE BOMBILLOS LED, PARA SER UTILIZADOS EN LA PRIMERA FERIA REGIONAL DEL LIBRO Y LA CULTURA CIBAO 2026, PROCESO CULTURA-DAF-CD-2026-0027, ORDEN 2026-00077, SEGUN ANEXOS</t>
  </si>
  <si>
    <t>RANCHO CHITO, SRL</t>
  </si>
  <si>
    <t>PAGO POR SERVICIO DE ALMUERZO A REQUERIMIENTO PARA ACTIVIDADES EN EL GRAN TEATRO DEL CIBAO, PROCESO CULTURA-DAF-CD-2026-0030, ORDEN 2026-00085, SEGUN ANEXOS</t>
  </si>
  <si>
    <t>P-INCENT. X REND. INDIVIDUAL 2025-PROG.01-ACT-MINC</t>
  </si>
  <si>
    <t>MINISTERIO DE CULTURA-P-INCENT. X REND. INDIVIDUAL 2025-PROG.13-ACT-MINC</t>
  </si>
  <si>
    <t>P-INCENT. X REND. INDIVIDUAL 2025-PROG.11-ACT-MINC</t>
  </si>
  <si>
    <t>SANTO DOMINGO MOTORS COMPANY, SA</t>
  </si>
  <si>
    <t>PAGO POR SERVICIO DE MANTENIMIENTO PREVENTIVO Y CORRECTIVO AL VEHICULO NISSAN, MODELO FRONTIER LE 4X4, COLOR BLANCO, AÑO 2025, PLACA EL 12328, DE LA FLOTILLA VEHICULAR DE ESTE MINISTERIO, PROCESO CULTURA-DAF-CD-2025-0068, ORDEN CULTURA-2025-00259, SEGUN A</t>
  </si>
  <si>
    <t>ROOM GRUPO CREATIVO, SRL</t>
  </si>
  <si>
    <t>PAGO POR SERVICIOS CREATIVOS, DE PRODUCCION YDISEÑO PARA INICIATIVA INSTITUCIONAL (CAMPAÑA LOS DOMINICANOS NOS RECONOCEMOS),DIGIRIGO A EMPRESAS MIPMES MUJER, CERT. CONTRATO BS-0003280-2026, CULTURA-CCC-PEOR-2026-0003, ORDEN 2026-00063, SEGUN ANEXOS.</t>
  </si>
  <si>
    <t>VIP MONTAJES Y GOURMET U&amp;B, SRL</t>
  </si>
  <si>
    <t>PAGO POR SERVICIO DE CATERING PARA EL DESFILE NACIONAL DE CARNAVAL 2026, PROCESO CULTURA-DAF-CM-2026-0004, ORDEN 2026-00016,SEGUN ANEXOS.</t>
  </si>
  <si>
    <t>AUTO SERVICIO AUTOMOTRIZ INTELIGENTE RD, AUTO SAI RD SRL</t>
  </si>
  <si>
    <t>PAGO MEDIANTE LA CERT DE CONTRATO  BS-0000091-2026 POR SERVICIO DE MANTENIMIENTO Y REPARACION DE VEHICULOS DE LA FLOTILLA VEHICULAR DE ESTE MINISTERIO, PROCESO CULTURA-DAF-CM-2025-0075, ORDEN 2025-00406, SEGUN ANEXOS</t>
  </si>
  <si>
    <t>ELGI-TEX SRL</t>
  </si>
  <si>
    <t>PAGO POR ADQUISICIÓN DE DETECTORES DE METALES PORTATILES, PARA USO EN LA PRIMERA FERIA REGIONAL DEL LIBRO Y LA CULTURA CIBAO 2026, PROCESO CULTURA-DAF-CD-2026-0014, ORDEN DE COMPRA 2026-00082, SEGUN ANEXOS.</t>
  </si>
  <si>
    <t>ASOCIACION DE SCOUTS DOMINICANOS, INC</t>
  </si>
  <si>
    <t>PAGO POR SERVICIO ALQUILER ESPACIOS DE ESTACIONAMIENTOS PARA SER UTILIZADOS EN ACTIVIDADES DEL DESFILE NACIONAL DEL CARNAVAL 2026, PROCESO CULTURA-DAF-CD-2026-0004, ORDEN DE COMPRA 2026-00008, SEGUN ANEXOS.</t>
  </si>
  <si>
    <t>ALTICE DOMINICANA, SA</t>
  </si>
  <si>
    <t>PAGO POR SERVICIOS DE INTERNET MOVIL Y TELEFONICAS DE LAS FLOTAS DE ESTE MINISTERIO DE CULTURA, CORRESPONDIENTE AL MES DE ABRIL 2026 (TEL. LOCAL Y SERV. DE INTERNET Y TV POR CABLE), SEGUN ANEXOS</t>
  </si>
  <si>
    <t>LIBERTY NETWORKS DOMINICANA, SA</t>
  </si>
  <si>
    <t>PAGO POR SERVICIOS DE REDUNDANCIA DE CONEXION A INTERNET, VIA PROVEEDOR ALTERNO CORRESPONDIENTE A LOS MESES DE FEBRERO, MARZO Y ABRIL 2026, SEGUN ANEXOS.</t>
  </si>
  <si>
    <t>P-INCENT. X REND. INDIVIDUAL 2025-HEREDERO-P01-INACT-MINC</t>
  </si>
  <si>
    <t>P-INCENT. X REND. INDIVIDUAL 2025-P11-INACT-MINC</t>
  </si>
  <si>
    <t>P-INCENT. X REND. INDIVIDUAL 2025-ISR TRIPLE-P01-ACT-MINC</t>
  </si>
  <si>
    <t>P/INCENT. X REND. INDIVIDUAL 2025-P13-INACT-MINC</t>
  </si>
  <si>
    <t>P-INCENT. X REND. INDIVIDUAL 2025-PROG.01-INACT-MINC</t>
  </si>
  <si>
    <t>DIRECCION GENERAL DE MECENAZGO</t>
  </si>
  <si>
    <t>TRANSFERENCIA  A  FAVOR DE LA DIRECCION GENERAL DE MECENAZGO POR CONCEPTO DE GASTOS OPERATIVOS Y ADMINISTRATIVOS CORRESPONDIENTE AL MES DE MAYO 2026, SEGUN ANEXOS</t>
  </si>
  <si>
    <t>BANDA MUNICIPAL DE MUSICA DE BANI</t>
  </si>
  <si>
    <t>TRANSFERENCIA  A FAVOR DE LA BANDA DE MUSICA DE BANI, CORRESPONDIENTE AL  MES DE MAYO 2026, SEGUN ANEXOS.</t>
  </si>
  <si>
    <t>TRANSFERENCIA  A FAVOR DE LA DIRECCION DE CULTURA DOMINICANA  EN EL EXTERIOR, CORRESPONDIENTE AL MES DE MAYO 2026, SEGUN ANEXOS.</t>
  </si>
  <si>
    <t>TRANSFERENCIA  A FAVOR DEL TEATRO ORQUESTAL DOMINICANO, CORRESPONDIENTE AL MES DE MAYO 2026, SEGUN ANEXOS.</t>
  </si>
  <si>
    <t>TRANSFERENCIA  A FAVOR DE ACTIVIDADES CULTURALES, CORRESPONDIENTE AL MES DE MAYO 2026, SEGUN ANEXOS.</t>
  </si>
  <si>
    <t>TRANSFERENCIA  A FAVOR DE PROYECTOS CULTURALES, CORRESPONDIENTE AL MES DE MAYO 2026, SEGUN ANEXOS</t>
  </si>
  <si>
    <t>TRANSFERENCIA  A FAVOR DEL CORO DE CAMARA KORIBE, CORRESPONDIENTE AL MES DE MAYO 2026, SEGUN ANEXOS.</t>
  </si>
  <si>
    <t>SUPLIMADE COMERCIAL, SRL</t>
  </si>
  <si>
    <t>PAGO POR ADQUISICION DE FARDOS DE AGUA PARA LA FERIA REGIONAL DEL LIBRO Y LA CULTURA CIBAO 2026, REALIZADA DEL 20 AL 26 DE ABRIL 2026, PROCESO CULTURA-DAF-CD-2026-0025, ORDEN DE COMPRA 2026-00049, SEGUN ANEXOS</t>
  </si>
  <si>
    <t>SERVICIOS ELECTRICOS PROFESIONALES SERPRONAL, SRL</t>
  </si>
  <si>
    <t>PAGO POR ADQUISICION DE MATERIALES ELECTRICOS VARIOS PARA SER UTILIZADOS EN ESTE MINISTERIO, PROCESO CULTURA-DAF-CM-2026-0014, ORDEN CULTURA-2026-00053, SEGUN ANEXOS</t>
  </si>
  <si>
    <t>TECNOHAPPYRD, SRL</t>
  </si>
  <si>
    <t>PAGO POR ADQUISICION DE TV SMART DE 55",PARA USO EN LA PRIMERA FERIA DEL LIBRO Y LA CULTURA CIBAO 2026, PROCESO CULTURA-DAF-CD-2026-0029, ORDEN DE COMPRA 2026-00083, SEGUN ANEXOS</t>
  </si>
  <si>
    <t>PAGO SERVICIO DE BOTE DE ESCOMBROS EN LA SEDE DE ESTE MINISTERIO, GENERADOS POR LAS FUERTES LLUVIAS OCURRIDAS EL PASADO 13 DE ABRIL 2026, CERT. DE CONTRATO NO. BS-0012436-2024, ADENDUM BS-0015993-2025, PROCESO CULTURA-DAF-CM-2024-0033, ORDEN 2024-00191</t>
  </si>
  <si>
    <t>EDESUR DOMINICANA, S.A</t>
  </si>
  <si>
    <t>PAGO POR SERVICIOS DE ENERGIA ELECTRICA DEL CENTRO CULTURAL MARIA MONTEZ (BARAHONA), CORRESPONDIENTE AL MES DE MARZO 2026, SEGUN ANEXOS.</t>
  </si>
  <si>
    <t>CORPORACIÓN ESTATAL DE RADIO Y TELEVISIÓN (CERTV)</t>
  </si>
  <si>
    <t>TRANSFERENCIA A FAVOR DE CORPORACION ESTATAL DE RADIO Y TELEVISION, (CERTV) CORRESPONDIENTE AL MES DE MAYO 2026, PARA PAGO DE NOMINA Y APORTE PARA GASTOS ADMINISTRATIVOS Y ENERGIA ELECTRICA, SEGUN ANEXOS.</t>
  </si>
  <si>
    <t>DIRECCION GENERAL DE CINE</t>
  </si>
  <si>
    <t>TRANSFERENCIA A FAVOR DE LA DIRECCION GENERAL DE CINE, POR CONCEPTO DE GASTOS CORRIENTES Y NOMINA DEL MES DE MAYO 2026. SEGUN ANEXOS.</t>
  </si>
  <si>
    <t>TONER DEPOT MULTISERVICIOS EORG, SRL</t>
  </si>
  <si>
    <t>PAGO NO.8 DE LA CO BS-0007238-2025, ADENDUM 0003305-2026, POR SERVICIOS DE ALQUILER DE IMPRESORAS Y MANTENIMIENTO DE LOS EQUIPOS DE IMPRESION DE ESTE MINC Y SUS DEPENDENCIAS, CORRESPONDIENTE AL MES DE MARZO 2026, SEGUN ANEXOS</t>
  </si>
  <si>
    <t>KHALICCO INVESTMENTS, SRL</t>
  </si>
  <si>
    <t>ADQUISICION DE MATERIALES ELECTRICOS Y ABANICOS, PARA USO DE ESTE MINISTERIO DE CULTURA, PROCESO CULTURA-DAF-CM-2026-0014, ORDEN 2026-00060, SEGUN ANEXOS.</t>
  </si>
  <si>
    <t>RESOLUCIÓN TÉCNICA ALDASO, EIRL</t>
  </si>
  <si>
    <t>PAGO SERVICIO DE REPARACION DEL SISTEMA DE LA MANEJADORA (AIRE ACONDICIONADO) DE 5 TONELADAS, PERTENECIENTE A LOS CAMERINOS DEL GRAN TEATRO DEL CIBAO, DEPENDENCIA DE ESTE MINISTERIO, PROCESO CULTURA-DAF-CM-2025-0028, ORDEN CULTURA-2025-00153, SEGUN ANEXO</t>
  </si>
  <si>
    <t>HEYDELL BAR, SRL</t>
  </si>
  <si>
    <t>PAGO SERVICIO DE ALQUILER  VALLAS DE SEGURIDAD PARA SER UTILIZADAS EN EL MARCO DE LA CELEBRACION DE LA 1ERA FERIA REGIONAL DEL LIBRO Y LA CULTURA CIBAO 2026, MEDIANTE PROCESO CULTURA-DAF-CM-2026-0019, ORDEN CULTURA-2026-00080, SEGUN ANEXOS</t>
  </si>
  <si>
    <t>31 BENEFICIARIOS</t>
  </si>
  <si>
    <t>TRANSFERENCIA A FAVOR DE (31) ASFL DEL SECTOR CULTURAL, CORRESPONDIENTE A LA SUBVENCION DEL MES DE MAYO 2026, SEGUN ANEXOS.</t>
  </si>
  <si>
    <t>EMPRESA DISTRIBUIDORA DE ELECTRICIDAD DEL ESTE S A</t>
  </si>
  <si>
    <t>PAGO SERVICIOS DE ENERGIA ELECTRICA DE ESTE MINISTERIO DE CULTURA Y SUS DEPENDENCIAS CORRESPONDIENTE AL MES DE ABRIL 2026, SEGUN ANEXOS</t>
  </si>
  <si>
    <t>2 BENEFICIARIOS</t>
  </si>
  <si>
    <t>P/CARACTER EVENTUAL DEL PERSONAL QUE LABORO EN LA FRLC 2026 19-26-MINC</t>
  </si>
  <si>
    <t>BANDA DE MUSICA MUNICIPAL BY LUIS ANTONIO BELTRE</t>
  </si>
  <si>
    <t>TRANSFERENCIA A FAVOR DE LA BANDA DE MUSICA MUNICIPAL BY LUIS ANTONIO BELTRE-AZUA, CORRESPONDIENTE AL MES DE MAYO 2026, SEGUN ANEXOS.</t>
  </si>
  <si>
    <t>CORPORACION DE ACUEDUCTO Y ALCANTARILLADO DE SANTIAGO</t>
  </si>
  <si>
    <t>PAGO POR SERVICIOS DE AGUA, CLOACA Y AYUNTAMIENTO DEL GRAN TEATRO DEL CIBAO CONTRATO 01236928, CORRESPONDIENTE AL MES DE ABRIL 2026, DEPENDENCIA DE ESTE MINISTERIO DE CULTURA, SEGUN ANEXOS</t>
  </si>
  <si>
    <t>INST NAC DE AGUAS POTABLES Y ALCATARILLADOS</t>
  </si>
  <si>
    <t>PAGO POR SUMINISTRO DE AGUA ,CORRESPONDIENTE AL MES ABRIL 2026 DEL INMUEBLE DONDE ESTA UBICADA LA CASA DE LA CULTURA MARIA MONTES, EN LA PROVINCIA BARAHONA, DEPENDENCIA DE ESTE MINISTERIO DE CULTURA, SEGUN ANEXOS.</t>
  </si>
  <si>
    <t>PAGO POR SERVICIOS DE AGUA, CLOACA Y AYUNTAMIENTO DEL GRAN TEATRO DEL CIBAO CONTRATO 01058338, CORRESPONDIENTE AL MES DE MAYO 2026, DEPENDENCIA DE ESTE MINISTERIO DE CULTURA, SEGUN ANEXO</t>
  </si>
  <si>
    <t>AYUNTAMIENTO DEL MUNICIPIO DE SANTIAGO</t>
  </si>
  <si>
    <t>PAGO POR SERVICIOS DE RECOGIDA DE BASURA DE LAS DEPENDENCIAS DE ESTE MINISTERIO DE CULTURA UBICADAS EN LA REGION NORTE, CORRESPONDIENTE AL MES DE MAYO 2026, SEGUN ANEXOS.</t>
  </si>
  <si>
    <t>SEGUROS RESERVAS, SA</t>
  </si>
  <si>
    <t>PAGO CORRESPONDIENTE AL SEGURO DE VIDA COLECTIVO NO. 2-2-102-0120483, DEL MINISTERIO DE CULTURA, CORRRESPONDIENTE AL MES DE MAYO 2026, SEGUN ANEXOS.</t>
  </si>
  <si>
    <t>PYQUI MOVIL, SRL</t>
  </si>
  <si>
    <t>PAGO POR SERVICIO DE POSICIONAMIENTO GLOBAL (GPS) PARA LA FLOTILLA VEHICULAR DE ESTE MINISTERIO DE CULTURA PROCESO CULTURA-DAF-CD-2026-0037, ORDEN DE COMPRA CULTURA-2026-00092, CORRESPONDIENTE AL PERIODO ABRIL-SEPTIEMBRE 2026, SEGUN ANEXOS</t>
  </si>
  <si>
    <t>PAGO VIATICOS AL EXTERIOR A FUNCIONARIOS DE ESTE MINISTERIO DE CULTURA, QUE ASISTIERON A DIFERENTES ACTIVIDADES PARA  AGOTAR  AGENDA DE TRABAJO, DESDE ENERO A MAYO 2026, SEGUN ANEXOS.</t>
  </si>
  <si>
    <t>INSTITUTO DUARTIANO</t>
  </si>
  <si>
    <t>TRANSFERENCIA A FAVOR DEL INSTITUTO DUARTIANO, CORRESPONDIENTE A GASTOS CORRIENTES Y PAGO DE NOMINA DEL MES DE MAYO 2O26, SEGUN ANEXOS</t>
  </si>
  <si>
    <t>BANDA DE MUSICA VICENTE NOBLE</t>
  </si>
  <si>
    <t>TRANSFERENCIA  A FAVOR DE LA BANDA DE MUSICA MUNICIPAL DE VICENTE NOBLE, CORRESPONDIENTE AL MES DE MAYO 2026. SEGUN ANEXOS.</t>
  </si>
  <si>
    <t>SOFIMAC TECHNOLOGY SOTE, SRL</t>
  </si>
  <si>
    <t>PAGO POR ADQUISICION DE MATERIAL GASTABLE PARA USO EN LA 1RA FERIA REGIONAL DEL LIBRO Y LA CULTURA CIBAO 2026, PROCESO CULTURA-DAF-CD-2026-0028, ORDEN CULTURA-2026-00079, SEGUN ANEXOS</t>
  </si>
  <si>
    <t>GONDOLAUDIO, SRL</t>
  </si>
  <si>
    <t>PAGO POR CONTRATACION DE SERVICIOS DEL TALENTO BREA FRANK PARA LA TRANSMISION Y CONDUCCION EN VIVO DEL CARNAVAL NACIONAL 2026, CELEBRADO EL 15 DE MARZO 2026, PROCESO CULTURA-CCC-PEOR-2026-0002, ORDEN DE COMPRA 2026-00043, SEGUN ANEXOS</t>
  </si>
  <si>
    <t>ELVIN MANUEL DE JESUS MEDINA</t>
  </si>
  <si>
    <t>PAGO POR CONTRATACION DE SERVICIO DE TALENTO ELVIN MANUEL DE JESUS MEDINA PARA LA ANIMACION Y PUBLICIDAD EN VIVO DEL CARNAVAL NACIONAL 2026, CELEBRADO EL 15 DE MARZO 2026, PROCESO CULTURA-CCC-PEOR-2026-0002, ORDEN DE COMPRA 2026-00046, SEGUN ANEXOS</t>
  </si>
  <si>
    <t>CLICKTECK, SRL</t>
  </si>
  <si>
    <t>PAGO POR ADQUISICION DE DISCOS DUROS PARA USO EN DIFERENTES DEPARTAMENTOS DE ESTE MINISTERIO, PROCESO CULTURA-DAF-CD-2026-0023, ORDEN DE COMPRA 2026-00048, SEGUN ANEXOS</t>
  </si>
  <si>
    <t>PAGO A JURADOS DE LOS PREMIOS ANUALES DEL DESFILE NACIONAL DE CARNAVAL, EDICION 2026.</t>
  </si>
  <si>
    <t>PAGO A GANADORES PREMIOS ANUALES NACIONAL DE CARNAVAL, EDICION 2026</t>
  </si>
  <si>
    <t>CENTRO INTERNACIONAL PARA EL ESTUDIO DE LA PRESERVACION Y RESTAURACION DE LA PROPIEDAD CULTURAL</t>
  </si>
  <si>
    <t>TRANSFERENCIA AL CENTRO INTERNACIONAL DE ESTUDIOS DE LA PRESERVACION Y RESTAURACION DE LA PROPIEDAD CULTURAL (ICCROM) CORRESPONDIENTE A LA CUOTA DEL  AÑO 2026, EUR 2,725.00 SEGUN ANEXOS.</t>
  </si>
  <si>
    <t>SUFERDOM, SRL</t>
  </si>
  <si>
    <t>PAGO POR ADQUISICION DE MATERIALES ELECTRICOS PARA SER USADOS EN LA FERIA REGIONAL DEL LIBRO Y LA CULTURA CIBAO 2026, PROCESO CULTURA-DAF-CD-2026-0027, ORDEN CULTURA-2026-00076, SEGUN  ANEXOS.</t>
  </si>
  <si>
    <t>CHB CONCEPTUAL HOLDING BUSINESS, SRL</t>
  </si>
  <si>
    <t>PAGO POR ALQUILER MES DE MAYO 2026, DE LA NAVE PARA ALMACENAMIENTO DE MERCANCIAS Y ACTIVOS FIJOS DE LA SEDE Y SUS DEPEND. CONT. NO. BS-0005468-2025, PROC. CULT.CCC-PEPU-2025-0002, ORDEN 2025-00122, SEGUN ANEXOS.</t>
  </si>
  <si>
    <t>TRAVELISTA, SRL</t>
  </si>
  <si>
    <t>PAGO MENOS 20% DE AMORT.  DEL CO BS-0005663-2025, ADENDUM-BS-0014970-2025, SERV. DE ALOJAMIENTO EN HOTELES  STGO CURIO Y COLL. BY HILTON DEL 10 AL 17 Y DE 12 AL 20 ABRIL 2026 DEL SR CARLOS  HEERNADEZ Y BEATRIZ FERRER, SEGUN ANEXOS. PROC.CULT.CCC-CP-2025-0</t>
  </si>
  <si>
    <t>CORPORACION DE ACUEDUCTO Y ALCANTARILLADO DE PTO PLATA</t>
  </si>
  <si>
    <t>PAGO POR SUMINISTRO DE AGUA POTABLE Y ALCANTARILLADO DEL INMUEBLE DONDE ESTA UBICADA LA OFICINA DE PATRIMONIO CULTURAL EN LA PROVINCIA PUERTO PLATA, DEPENDENCIA DE ESTE MINC, CORRESPONDIENTE AL MES DE MAYO 2026, SEGUN ANEXOS</t>
  </si>
  <si>
    <t>PAGO POR SERVICIOS DE REDUNDANCIA DE CONEXION A INTERNET, VIA PROVEEDOR ALTERNO CORRESPONDIENTE AL MES DE MAYO 2026, SEGUN ANEXOS</t>
  </si>
  <si>
    <t>TECH PLUS OFFICE TEPLUOF, SRL</t>
  </si>
  <si>
    <t>PAGO POR ADQUISICION DE MATERIAL GASTABLE DE OFICINA PARA USO DE ESTE MINISTERIO, PROCESO CULTURA-DAF-CM-2026-0015, ORDEN DE COMPRA 2026-00072, SEGUN ANEXOS</t>
  </si>
  <si>
    <t>EVELMAR COMERCIAL, SRL</t>
  </si>
  <si>
    <t>PAGO POR SERVICIO DE IMPRESION DE TALONARIOS A REQUERIMIENTO DE LA DIRECCION FINANCIERA DE ESTE MINISTERIO DE CULTURA, CERT. DE CONTRATO BS-0012859-2025, PROCESO CULTURA-DAF-CM-2025-0069, ORDEN CULTURA-2025-00349, SEGUN ANEXOS</t>
  </si>
  <si>
    <t>VÍCTOR ANTONIO ALEJANDRO GARRIDO MONTES DE OCA</t>
  </si>
  <si>
    <t>PAGO POR SERVICIOS DE ELABORACION DE ACTOS DE COMPROBACION Y DE NOTARIZACION DE DIFERENTES DOCUMENTOS DE ESTE MINISTERIO DE CULTURA, A REQUERIMIENTO DE LA DIRECCION JURIDICA, SEGUN ANEXOS</t>
  </si>
  <si>
    <t>P/CARACTER EVENTUAL - MAYO 2026 - PROG.01 - MINC</t>
  </si>
  <si>
    <t>P/PERIODO PROBATORIO - MAYO 2026 - PROG.01 - MINC</t>
  </si>
  <si>
    <t>P/INTERINATO - MAYO 2026 - PROG.01 - MINC</t>
  </si>
  <si>
    <t>P/PRIMA DE TRANSPORE - MAYO 2026 - PROG.01 - MINC</t>
  </si>
  <si>
    <t>P/SUPLENCIA - MAYO 2026 - PROG.01 - MINC</t>
  </si>
  <si>
    <t>P/SUELDO FIJO - MAYO 2026 - PROG.11 - MINC</t>
  </si>
  <si>
    <t>P/SUELDO FIJO - MAYO 2026 - PROG.13 - MINC</t>
  </si>
  <si>
    <t>P/EMPLEADOS TEMPORALES - MAYO 2026 - PROG.01 - MINC</t>
  </si>
  <si>
    <t>P/TRAMITE DE PESION - MAYO 2026 - PROG.01 - MINC</t>
  </si>
  <si>
    <t>P/SUELDO FIJO - MAYO 2026 - PROG.01 - MINC</t>
  </si>
  <si>
    <t>PATRONATO DE LA CASA DEL GENERAL GREGORIO LUPERON</t>
  </si>
  <si>
    <t>TRANSFERENCIA DE FONDOS CORRESPONDIENTE AL SEGUNDO TRIMESTRE DE ABRIL A JUNIO 2026, DEL CONVENIO DE GESTION SUSCRITO CON EL PATRONATO DE LA CASA DEL GENERAL GREGORIO LUPERON, INC. CONTRATO NO. CI-0000870-2025, ADENDUM CI-0000169-2026, SEGUN ANEXOS.</t>
  </si>
  <si>
    <t>FUNDACION CASA DE TEATRO</t>
  </si>
  <si>
    <t>PAGO TRANSFERENCIA DE FONDOS CORRESPONDIENTE AL SEGUNDO TRIMESTRE ABRIL  A JUNIO 2026, DEL CONVENIO DE GESTION SUSCRITO CON LA FUNDACION CASA DE TEATRO, INC. CONTRATO NO. CI-0000166-2026, SEGUN ANEXOS.</t>
  </si>
  <si>
    <t>FUNDACION PATRONATO CUEVA DE LAS MARAVILLAS</t>
  </si>
  <si>
    <t>TRANSFERENCIA DE FONDOS, CORRESPONDIENTE AL SEGUNDO TRIMESTRE  ABRIL A JUNIO 2026, DEL CONVENIO DE GESTION SUSCRITO CON LA FUNDACION PATRONATO CUEVA DE LAS MARAVILLAS, INC.CONT. NO.CI-0000785-2025, ADENDUM CI-0000114-2026, SEGUN ANEXOS.</t>
  </si>
  <si>
    <t>FUNDACION AMIGOS DEL TEATRO NACIONAL</t>
  </si>
  <si>
    <t>PAGO TRANSFERENCIA DE FONDOS CORRESPONDIENTE AL SEGUNDO TRIMESTRE ABRIL A JUNIO 2026 DEL CONVENIO DE GESTION SUSCRITO CON LA FUNDACION AMIGOS DEL TEATRO NACIONAL, INC., CONTRATO NO. CI-0000101-2026, SEGUN ANEXOS</t>
  </si>
  <si>
    <t>FUNDACIÓN VIVE EN ARMONÍA A TRAVÉS DE LAS ARTES FUNDARMONIARTES</t>
  </si>
  <si>
    <t>PAGO TRANSFERENCIA DE FONDOS CORRESPONDIENTE AL SEGUNDO TRIMESTRE  DE ABRIL  A JUNIO 2026, DEL CONVENIO DE GESTION SUSCRITO CON LA FUNDACION VIVE EN ARMONIA ATRAVES DE LAS ARTES. INC., CONTRATO NO. CI-0000070-2026, SEGUN ANEXOS.</t>
  </si>
  <si>
    <t>FUNDACION FIL ARMONIA ACORDES DE ESPERANZAS</t>
  </si>
  <si>
    <t>PAGO TRANSFERENCIA DE FONDOS, CORRESPONDIENTE AL SEGUNDO TRIMESTRE  ABRIL  A JUNIO 2026, DEL CONVENIO DE GESTION SUSCRITO CON LA FUNDACION FIL ARMONIA ACORDES DE  ESPERANZAS, INC.CONT. NO.CI-0000116-2026, SEGUN ANEXOS</t>
  </si>
  <si>
    <t>PATRONATO PRO CONSERVACION SANTUARIO SAGRADO CORAZON DE JESUS</t>
  </si>
  <si>
    <t>TRANSFERENCIA DE FONDOS CORRESPONDIENTE AL SEGUNDO TRIMESTRE ABRIL-JUNIO 2026 DEL CONVENIO DE GESTION SUSCRITO CON EL PATRONATO PRO CONSERVACION DEL TEMPLO DEL SAGRADO CORAZON DE JESUS DE MOCA, INC., CONTRATO CI-0000113-2026, SEGUN ANEXOS</t>
  </si>
  <si>
    <t>FUNDACION PRESIDENTE RAMON CACERES</t>
  </si>
  <si>
    <t>TRANSFERENCIA DE FONDOS CORRESPONDIENTE AL SEGUNDO  TRIMESTRE ABRIL- JUNIO 2026 DEL CONVENIO DE GESTION SUSCRITO CON LA FUNDACION PRESIDENTE RAMON CACERES, INC., CONT.NO.CI-0000786-2025, ADENDUM CI-0000100-2026, SEGUN ANEXOS</t>
  </si>
  <si>
    <t>FUNDACION TEATRO CUCARA MACARA INC</t>
  </si>
  <si>
    <t>TRANSFERENCIA DE FONDOS CORRESPONDIENTE AL SEGUNDO TRIMESTRE ABRIL-JUNIO 2026 DEL CONVENIO DE GESTION SUSCRITO CON LA FUNDACION TEATRO CUCARA MACARA INC CONTRATO. CI-000081-2026, SEGUN ANEXOS</t>
  </si>
  <si>
    <t>PATRONATO DE TRAMPOLIN MUSEO INFANTIL, INC.</t>
  </si>
  <si>
    <t>PAGO TRANSFERENCIAS DE FONDOS CORRESPONDIENTES AL SEGUNDO TRIMESTRE ABRIL-JUNIO 2026, DEL CONVENIO DE GESTION SUSCRITO CON EL PATRONATO DE TRAMPOLIN, MUSEO INFANTIL INC. CONTRATO NO. CI-0000676-2025, ADENDUM CI-0000103-2026, SEGUN ANEXOS.</t>
  </si>
  <si>
    <t>FUNDACION BONAO PARA LA CULTURA INC</t>
  </si>
  <si>
    <t>PAGO TRANSFERENCIA DE FONDOS CORRESPONDIENTE AL SEGUNDO TRIMESTRE ABRIL- JUNIO 2026, DEL CONVENIO DE GESTION SUSCRITO CON LA FUNDACION BONAO PARA LA CULTURA, INC. CONTRATO NO. CI-0000869-2025, ADENDUM CI-0000168-2026, SEGUN ANEXOS.</t>
  </si>
  <si>
    <t>ARCHIVO GRAL DE LA NACION</t>
  </si>
  <si>
    <t>TRANSFERENCIA  A FAVOR DEL ARCHIVO GENERAL DE LA NACION (AGN), CORRESPONDIENTE A LA SUBVENCION POR GASTOS Y PAGO DE NOMINA DEL MES DE MAYO 2026, SEGUN ANEXOS.</t>
  </si>
  <si>
    <t>TEATRO GULOYA</t>
  </si>
  <si>
    <t>PAGO TRANSFERENCIA DE FONDOS CORRESPONDIENTE AL SEGUNDO TRIMESTRE  DE ABRIL-JUNIO 2026, DEL CONVENIO DE GESTION SUSCRITO CON TEATRO GULOYA. INC., CONTRATO NO. CI-0000069-2026, SEGUN ANEXOS.</t>
  </si>
  <si>
    <t>FUNDACION ORQUESTA SINFONICA NACIONAL INC</t>
  </si>
  <si>
    <t>PAGO TRANSFERENCIA DE FONDOS CORRESPONDIENTE AL SEGUNDO TRIMESTRE  DE ABRIL  A JUNIO 2026, DEL CONVENIO DE GESTION SUSCRITO CON LA FUNDACION SINFONICA NAC. INC., CONTRATO NO. CI-0000071-2026, SEGUN ANEXOS.</t>
  </si>
  <si>
    <t>P/COMP. DE SEGURIDAD - MAYO 2026 - PROG.01 - MINC</t>
  </si>
  <si>
    <t>FONDO REPONIBLE INSTITUCIONAL AL MINISTERIO DE CULTURA</t>
  </si>
  <si>
    <t>HUMANO SEGUROS S A</t>
  </si>
  <si>
    <t>PAGO POR SEGURO DE SALUD COMPLEMENTARIO DE LOS EMPLEADOS DEL MINISTERIO DE CULTURA, CORRESPONDIENTE AL MES DE MAYO 2026, SEGUN ANEXOS</t>
  </si>
  <si>
    <t>SEGURO NACIONAL DE SALUD</t>
  </si>
  <si>
    <t>PAGO  POR SEGURO DE SALUD COMPLEMENTARIO DE EMPLEADOS DE ESTE MINISTERIO DE CULTURA, CORRESPONDIENTE AL PERIODO DEL 01 AL 31 DE MAYO 2026, SEGUN ANEXOS</t>
  </si>
  <si>
    <t>AYUNTAMIENTO DEL DISTRITO NACIONAL</t>
  </si>
  <si>
    <t>PAGO POR SERVICIOS DE RECOGIDA DE BASURA DE ESTE MINISTERIO DE CULTURA Y SUS DEPENDENCIAS, CORRESPONDIENTE AL MES DE MAYO 2026, SEGUN ANEXOS</t>
  </si>
  <si>
    <t>PAGO POR SERVICIO DE INSTALACION DE BANCO DE TRANSFORMADORES PARA EL INMUEBLE LA CASONA (NIC 3448742), SEGUN ANEXOS</t>
  </si>
  <si>
    <t>CORPORACION DEL ACUEDUCTO Y ALCANTARILLADO DE SANTO DOMINGO</t>
  </si>
  <si>
    <t>PAGO POR SERVICIOS DE AGUA POTABLE DE ESTE MINISTERIO DE CULTURA Y SUS DEPENDENCIAS CORRESPONDIENTE AL MES DE MAYO 2026, SEGUN ANEXOS</t>
  </si>
  <si>
    <t>EDENORTE DOMINICANA S A</t>
  </si>
  <si>
    <t>PAGO SERVICIOS DE ENERGIA ELECTRICA DE LAS DEPENDENCIAS DE ESTE MINISTERIO DE CULTURA EN LA REGION NORTE, CORRESPONDIENTE AL MES DE ABRIL 2026, SEGUN ANEXOS</t>
  </si>
  <si>
    <t>CASA LOPEZ-PENHA SRL</t>
  </si>
  <si>
    <t>PAGO POR SERVICIO DE COBERTURA FOTOGRAFICA Y AUDIOVISUALES DE LAS INTERVENCIONES A NIVEL NACIONAL DE ESTE MINISTERIO, PROCESO CULTURA-DAF-CD-2025-0074, ORDEN 2025-00340, SEGUN ANEXOS</t>
  </si>
  <si>
    <t>CLUSTER TURISTICO MTS</t>
  </si>
  <si>
    <t>APORTE ECONOMICO DE PARTE DE ESTE MINISTERIO PARA LA REALIZACION DE LA FERIA AGROPECUARIA TURISTICA Y COMERCIAL, CABRERA EN PRIMAVERA 2026, CELEBRADA DEL 01 AL 04 DE MAYO 2026, SEGUN ANEXOS</t>
  </si>
  <si>
    <t>OFICINA DE COORDINACION PRESIDENCIAL</t>
  </si>
  <si>
    <t>PAGO BOLETOS AEREOS, PARA LOS INVITADOS INTERNACIONALES QUE PARTICIPARON EN DIFERENTES ACTIVIDADES EN  LOS MESES DE SEPTIEMBRE, NOVIEMBRE Y DICIEMPRE 2025, MENOS N/C -OCP-NCC-00000493 RD$119,957.13 SEGUN ANEXOS.</t>
  </si>
  <si>
    <t>BROTHERS RSR SUPPLY OFFICES, SRL</t>
  </si>
  <si>
    <t>PAGO POR ADQUISICION DE MATERIAL GASTABLE DE OFICINA PARA USO DE ESTE MINISTERIO, PROCESO CULTURA-DAF-CM-2026-0015, ORDEN CULTURA-2026-00068, SEGUN ANEXOS</t>
  </si>
  <si>
    <t>CENTROXPERT STE, SRL</t>
  </si>
  <si>
    <t>PAGO POR ADQUISICION DE DISPOSITIVOS INFORMATICOS Y HERRAMIENTAS PARA SER UTILIZADOS EN LA PRIMERA FERIA REGIONAL DEL LIBRO Y LA CULTURA CIBAO 2026, PROCESO CULTURA-DAF-CD-2026-0033, ORDEN DE COMPRA 2026-00089, SEGUN ANEXOS</t>
  </si>
  <si>
    <t>ACADEMIA DOMINICANA DE LA HISTORIA</t>
  </si>
  <si>
    <t>TRANSFERENCIA A FAVOR DE LA  ACADEMIA DOMINICANA DE LA HISTORIA, CORRESPONDIENTE AL MES DE MAYO 2026, SEGUN ANEXOS</t>
  </si>
  <si>
    <t>MIGUEL CUELLO CORREDORES DE SEGUROS, SRL</t>
  </si>
  <si>
    <t>PAGO POR CONTRATACION DE SERVICIO DE SEGURO POR 12 MESES DEL (23/04/2026 AL 23/04/2027), PARA EL  ALMACEN EXTERNO DE  DE ESTE MINISTERIO DE CULTURA, PROCESO CULTURA-DAF-CM-2026-0025,ORDEN DE COMPRA 2026-00088, SEGUN ANEXOS.</t>
  </si>
  <si>
    <t>PAGO POR SERVICIO DE MANTENIMIENTO PREVENTIVO Y CORRECTIVO AL VEHICULO MARCA NISSAN, MODELO FRONTIER LE 4X4, COLOR BLANCO, AÑO 2025, PLACA EL 12330 DE LA FLOTILLA VEHICULAR DE ESTE MINISTERIO, PROCESO CULTURA-DAF-CD-2025-0068, ORDEN 2025-00259.</t>
  </si>
  <si>
    <t>PAGO POR ADQUISICION DE MATERIALES ELECTRICOS PARA USO DE ESTE MINISTERIO, PROCESO CULTURA-DF-CM-2026-0014, ORDEN CULTURA-2026-00058, SEGUN ANEXOS</t>
  </si>
  <si>
    <t>PROGASTABLE, SRL</t>
  </si>
  <si>
    <t>PAGO POR ADQUISICION DE ARTICULOS DE LIMPIEZA PARA USO DE ESTE MINISTERIO Y SUS DEPENDENCIAS, PROCESO CULTURA-DAF-CM-2026-0003, ORDEN DE COMPRA 2026-00036, SEGUN ANEXOS</t>
  </si>
  <si>
    <t>METALURGIK, SRL</t>
  </si>
  <si>
    <t>PAGO POR TRABAJOS VARIOS DE HERRERIA EJECUTADOS EN LA PLAZA DE LA CULTURA, PROCESO CULTURA-DAF-CD-2024-0113, ORDEN DE COMPRA 2024-00301, SEGUN ANEXOS.</t>
  </si>
  <si>
    <t>EMPRESAS MACANGEL, SRL</t>
  </si>
  <si>
    <t>PAGO POR SERVICIO DE ALQUILER Y MONTAJE DE CARPAS, EN EL MARCO DE LA CELEBRACION DEL DESFILE NACIONAL DE CARNAVAL 2026, REALIZADO EL PASADO 15 DE MARZO 2026, PROCESO CULTURA-DAF-CD-2026-0008, ORDEN CULTURA-2026-00007, SEGUN ANEXOS</t>
  </si>
  <si>
    <t>TECNICARIBE DOMINICANA, SA</t>
  </si>
  <si>
    <t>PAGO POR SERVICIO DE ALQUILER DE TORRES DE ILUMINACIÓN MONOFÁSICAS, EN EL MARCO DE LA CELEBRACION DEL DESFILE NACIONAL DE CARNAVAL 2026, REALIZADO EL PASADO 15 DE MARZO 2026, PROCESO CULTURA-DAF-CD-2026-0015, ORDEN CULTURA-2026-00028, SEGUN ANEXOS.</t>
  </si>
  <si>
    <t>ROMIVA, SRL</t>
  </si>
  <si>
    <t>PAGO POR ADQUISICIÓN MATERIAL GASTABLE DE OFICINA PARA USO DE ESTE  MINISTERIO, PROCESO CULTURA-DAF-CM-2026-0015, ORDEN DE COMPRA CULTURA-2026-00069, SEGUN ANEXOS.</t>
  </si>
  <si>
    <t>P/HORAS EXTRAORDINARIAS MARZO 2026-P01-MINC</t>
  </si>
  <si>
    <t>P/CARCT. EVENT. PERSONAL QUE LABORO EN LA FRLC2026-ADIC 19-26-MINC</t>
  </si>
  <si>
    <t>PAGO PASANTE CORRESPONDIENTE AL MES DE MAYO 2026.</t>
  </si>
  <si>
    <t>P/HORAS EXTRAORDINARIAS DE ABRIL 2026-P01-MINC</t>
  </si>
  <si>
    <t>INDUSTRIALES TECHA, SRL</t>
  </si>
  <si>
    <t>PAGO  MENOS 20% DEL CONTRATO NO. BS-0007394-2025, POR SERVECIOS DE FUMIGACION Y CONTROL DE PLAGAS EN LAS INSTALACIONES DEL MINC Y SUS DEPENDENCIAS, DURANTE EL MES DE ABRIL 2026, PROC- CULT-CCC-CP-2025-0006, ORDEN 2025-00160. SEGUN ANEXOS.</t>
  </si>
  <si>
    <t>ADEENE, SRL</t>
  </si>
  <si>
    <t>PAGO  CONTRATO BS-0004157-2026 POR SERV. DE CONCEPTUALIZACION, CREACION DE DISEÑO, LINEA GRAFICA, PROD. GENERAL, LOGISTICA, MONTAJE Y DESMONTAJE DEL ACTO INAUGURAL FERIA REGIONAL DEL LIBRO Y LA CULTURA CIBAO 2026, PROC. CULT-CCC-PEPS-2026-0001.</t>
  </si>
  <si>
    <t>STAGE VISUAL AND SOUND SVS, SRL</t>
  </si>
  <si>
    <t>PAGO MENOS 30% DE ANTICIPO DEL CO. BS-0003252-2026 POR SERV. DE DISEÑO, MONTAJE, ALQUILER Y ARRENDAMIENTO DE EQUIPOS PARA SER UTILIZADOS EN LA 1RA FERIA REG. DEL LIBRO Y LA CULTURA CIBAO 2026,DEL 20 AL 26 DE ABRIL 2026, PROCESO CULTURA-CCC-PEEX-2026-0001</t>
  </si>
  <si>
    <t>ACTIVIDADES CAOMA, SRL</t>
  </si>
  <si>
    <t>PAGO POR SERVICIOS DE ALQUILER DE MOBILIARIOS PARA LA FERIA REGIONAL DEL LIBRO Y LA CULTURA CIBAO 2026, REALIZADA DEL 20 AL 26 DE ABRIL 2026 EN SANTIAGO DE LOS CABALLEROS, PROCESO CULTURA-DAF-CM-2026-0021, ORDEN DE COMPRA 2026-00073, SEGUN ANEXOS.</t>
  </si>
  <si>
    <t>DISTRIBUIDORA Y SERVICIOS DIVERSOS DISOPE, SRL</t>
  </si>
  <si>
    <t>PAGO POR ADQUISICION DE MATERIALES POP, PARA LA CELEBRACION DE LA 1RA.FERIA REGIONAL DEL LIBRO Y LA CULTURA CIBAO 2026, REALIZADA DEL 20 AL 26 DE ABRIL 2026, PROC.CULT. DAF-CM-2026-0024, ORDEN 2026-00078, SEGUN ANEXOS.</t>
  </si>
  <si>
    <t>DC DATA CONSULT, SRL</t>
  </si>
  <si>
    <t>PAGO POR SERVICIO DE PRUEBAS PSICOMETRICAS SOLICITADAS POR EL DEPARTAMENTO DE RECURSOS HUMANOS DE ESTE MINISTERIO, PROCESO CULTURA-DAF-CD-2025-0090, ORDEN 2025-00378.SEGUN ANEXOS.</t>
  </si>
  <si>
    <t>DBC DOMINICAN BUSINESS CREATIVE, EIRL</t>
  </si>
  <si>
    <t>PAGO POR ADQUISICION DE MEDALLAS CONMEMORATIVAS DE LA FIGURA DE ULISES FRANCISCO ESPAILLAT, PARA LA CELEBRACION DE LA 1RA. FERIA REGIONAL DEL LIBRO Y LA CULTURA CIBAO 2026, PROC.CULT. DAF-CM-2026-0016, ORDEN 2026-00061, SEGUN ANEXOS.</t>
  </si>
  <si>
    <t>HORUS PRODUCCIONES Y EVENTOS, EIRL</t>
  </si>
  <si>
    <t>PAGO POR SERVICIO DE PERIFONEO, PARA LA PRIMERA FERIA  REGIONAL DEL LIBRO Y LA CULTURA CIBAO, REALIZADA DEL 20 AL 26 DE ABRIL 2026, PROCESO CULTURA DAF-CM-2026-0018, ORDEN 2026-00075, SEGUN ANEXOS.</t>
  </si>
  <si>
    <t>PAGO POR SERVICIO DE ALQUILER DE PLANTA ELECTRICA PARA ACTIVIDADES DE ESTE MINISTERIO EN EL MARCO DE UNA TARDE DE PARQUE EN SAN JUAN DE LA MAGUANA, PROC.CULT.DAF-CD-2026-0021, ORDEN 2026-00147, SEGUN ANEXOS.</t>
  </si>
  <si>
    <t>CLUSTER TURISTICO Y PRODUCTIVO DE LA PROVINCIA DE BARAHONA, INC</t>
  </si>
  <si>
    <t>PAGO POR ACUERDO DE COLABORACION PARA LA REALIZACION Y MONTAJE DEL FESTIVAL CULTURAL REGION ENRIQUILLO, REALIZADO DEL 22 AL 24 MAYO DE 2026, EN LA UNIVERSIDAD AUTONOMA DE SANTO DOMINGO, UASD, UBICADA EN BARAHORA, CERT. DE CONTRATO CI-0000285-2026.</t>
  </si>
  <si>
    <t>SABORES VOLCÁNICOS, SRL</t>
  </si>
  <si>
    <t>PAGO POR SERVICIOS DE CATERING PARA LA FERIA REGIONAL DEL LIBRO Y LA CULTURA, CIBAO 2026, PROCESO CULTURA-DAF-CM-2026-0022, ORDEN 2026-00074 SEGUN ANEXOS.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</si>
</sst>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 #,##0.00_-;_-* &quot;-&quot;??_-;_-@_-"/>
    <numFmt numFmtId="165" formatCode="_(* #,##0.0_);_(* \(#,##0.0\);_(* &quot;-&quot;??_);_(@_)"/>
  </numFmts>
  <fonts count="20" x14ac:knownFonts="1">
    <font>
      <sz val="10"/>
      <color rgb="FF000000"/>
      <name val="Times New Roman"/>
      <family val="1"/>
    </font>
    <font>
      <sz val="11"/>
      <color theme="1"/>
      <name val="Calibri"/>
      <family val="2"/>
      <scheme val="minor"/>
    </font>
    <font>
      <b/>
      <sz val="11"/>
      <color theme="1"/>
      <name val="Calibri"/>
      <family val="2"/>
      <scheme val="minor"/>
    </font>
    <font>
      <sz val="10"/>
      <color rgb="FF000000"/>
      <name val="Times New Roman"/>
      <family val="1"/>
    </font>
    <font>
      <b/>
      <sz val="12"/>
      <color rgb="FF000000"/>
      <name val="Calibri"/>
      <family val="2"/>
      <scheme val="minor"/>
    </font>
    <font>
      <sz val="12"/>
      <color rgb="FF000000"/>
      <name val="Calibri"/>
      <family val="2"/>
      <scheme val="minor"/>
    </font>
    <font>
      <b/>
      <sz val="12"/>
      <color theme="1"/>
      <name val="Calibri"/>
      <family val="2"/>
      <scheme val="minor"/>
    </font>
    <font>
      <b/>
      <sz val="6"/>
      <color theme="0"/>
      <name val="Calibri"/>
      <family val="2"/>
      <scheme val="minor"/>
    </font>
    <font>
      <b/>
      <sz val="6"/>
      <color theme="1"/>
      <name val="Calibri"/>
      <family val="2"/>
      <scheme val="minor"/>
    </font>
    <font>
      <b/>
      <sz val="6"/>
      <name val="Calibri"/>
      <family val="2"/>
      <scheme val="minor"/>
    </font>
    <font>
      <sz val="6"/>
      <color theme="1"/>
      <name val="Calibri"/>
      <family val="2"/>
      <scheme val="minor"/>
    </font>
    <font>
      <sz val="6"/>
      <name val="Calibri"/>
      <family val="2"/>
      <scheme val="minor"/>
    </font>
    <font>
      <sz val="8"/>
      <color theme="1"/>
      <name val="Calibri"/>
      <family val="2"/>
      <scheme val="minor"/>
    </font>
    <font>
      <b/>
      <sz val="8"/>
      <color theme="1"/>
      <name val="Calibri"/>
      <family val="2"/>
      <scheme val="minor"/>
    </font>
    <font>
      <b/>
      <sz val="11"/>
      <name val="Calibri"/>
      <family val="2"/>
      <scheme val="minor"/>
    </font>
    <font>
      <sz val="11"/>
      <color rgb="FF000000"/>
      <name val="Calibri"/>
      <family val="2"/>
      <scheme val="minor"/>
    </font>
    <font>
      <b/>
      <sz val="11"/>
      <color theme="0"/>
      <name val="Calibri"/>
      <family val="2"/>
      <scheme val="minor"/>
    </font>
    <font>
      <b/>
      <sz val="16"/>
      <name val="Calibri"/>
      <family val="2"/>
      <scheme val="minor"/>
    </font>
    <font>
      <b/>
      <sz val="12"/>
      <name val="Calibri"/>
      <family val="2"/>
      <scheme val="minor"/>
    </font>
    <font>
      <sz val="12"/>
      <name val="Calibri"/>
      <family val="2"/>
      <scheme val="minor"/>
    </font>
  </fonts>
  <fills count="7">
    <fill>
      <patternFill patternType="none"/>
    </fill>
    <fill>
      <patternFill patternType="gray125"/>
    </fill>
    <fill>
      <patternFill patternType="solid">
        <fgColor theme="0"/>
        <bgColor indexed="64"/>
      </patternFill>
    </fill>
    <fill>
      <patternFill patternType="solid">
        <fgColor rgb="FF002060"/>
        <bgColor theme="4" tint="0.79998168889431442"/>
      </patternFill>
    </fill>
    <fill>
      <patternFill patternType="solid">
        <fgColor rgb="FF002060"/>
        <bgColor indexed="64"/>
      </patternFill>
    </fill>
    <fill>
      <patternFill patternType="solid">
        <fgColor theme="8" tint="-0.499984740745262"/>
        <bgColor theme="4" tint="0.79998168889431442"/>
      </patternFill>
    </fill>
    <fill>
      <patternFill patternType="solid">
        <fgColor theme="4" tint="-0.499984740745262"/>
        <bgColor theme="4" tint="0.79998168889431442"/>
      </patternFill>
    </fill>
  </fills>
  <borders count="14">
    <border>
      <left/>
      <right/>
      <top/>
      <bottom/>
      <diagonal/>
    </border>
    <border>
      <left style="thin">
        <color theme="0"/>
      </left>
      <right/>
      <top/>
      <bottom/>
      <diagonal/>
    </border>
    <border>
      <left style="thin">
        <color theme="0"/>
      </left>
      <right style="thin">
        <color theme="0"/>
      </right>
      <top style="thin">
        <color theme="0"/>
      </top>
      <bottom style="thin">
        <color theme="0"/>
      </bottom>
      <diagonal/>
    </border>
    <border>
      <left/>
      <right style="thin">
        <color indexed="64"/>
      </right>
      <top style="thin">
        <color theme="0"/>
      </top>
      <bottom/>
      <diagonal/>
    </border>
    <border>
      <left style="thin">
        <color indexed="64"/>
      </left>
      <right style="thin">
        <color indexed="64"/>
      </right>
      <top style="thin">
        <color theme="0"/>
      </top>
      <bottom/>
      <diagonal/>
    </border>
    <border>
      <left style="thin">
        <color indexed="64"/>
      </left>
      <right style="thin">
        <color theme="0"/>
      </right>
      <top style="thin">
        <color theme="0"/>
      </top>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right/>
      <top/>
      <bottom style="thin">
        <color theme="4" tint="0.39997558519241921"/>
      </bottom>
      <diagonal/>
    </border>
    <border>
      <left/>
      <right/>
      <top style="thin">
        <color theme="0"/>
      </top>
      <bottom/>
      <diagonal/>
    </border>
    <border>
      <left/>
      <right/>
      <top style="thin">
        <color theme="4" tint="0.39997558519241921"/>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s>
  <cellStyleXfs count="2">
    <xf numFmtId="0" fontId="0" fillId="0" borderId="0"/>
    <xf numFmtId="164" fontId="3" fillId="0" borderId="0" applyFont="0" applyFill="0" applyBorder="0" applyAlignment="0" applyProtection="0"/>
  </cellStyleXfs>
  <cellXfs count="73">
    <xf numFmtId="0" fontId="0" fillId="0" borderId="0" xfId="0"/>
    <xf numFmtId="0" fontId="0" fillId="2" borderId="0" xfId="0" applyFill="1" applyAlignment="1">
      <alignment vertical="center"/>
    </xf>
    <xf numFmtId="0" fontId="0" fillId="0" borderId="0" xfId="0" applyAlignment="1">
      <alignment vertical="center"/>
    </xf>
    <xf numFmtId="0" fontId="7" fillId="4" borderId="2" xfId="0" applyFont="1" applyFill="1" applyBorder="1" applyAlignment="1">
      <alignment horizontal="center" vertical="center"/>
    </xf>
    <xf numFmtId="0" fontId="7" fillId="4" borderId="7" xfId="0" applyFont="1" applyFill="1" applyBorder="1" applyAlignment="1">
      <alignment horizontal="center" vertical="center"/>
    </xf>
    <xf numFmtId="0" fontId="8" fillId="0" borderId="8" xfId="0" applyFont="1" applyBorder="1" applyAlignment="1">
      <alignment horizontal="left" vertical="center"/>
    </xf>
    <xf numFmtId="165" fontId="9" fillId="0" borderId="8" xfId="0" applyNumberFormat="1" applyFont="1" applyBorder="1" applyAlignment="1">
      <alignment vertical="center"/>
    </xf>
    <xf numFmtId="0" fontId="8" fillId="0" borderId="0" xfId="0" applyFont="1" applyAlignment="1">
      <alignment horizontal="left" vertical="center" wrapText="1"/>
    </xf>
    <xf numFmtId="4" fontId="9" fillId="0" borderId="0" xfId="0" applyNumberFormat="1" applyFont="1" applyAlignment="1">
      <alignment vertical="center"/>
    </xf>
    <xf numFmtId="0" fontId="10" fillId="0" borderId="0" xfId="0" applyFont="1" applyAlignment="1">
      <alignment horizontal="left" vertical="center"/>
    </xf>
    <xf numFmtId="4" fontId="11" fillId="0" borderId="0" xfId="0" applyNumberFormat="1" applyFont="1" applyAlignment="1">
      <alignment vertical="center"/>
    </xf>
    <xf numFmtId="0" fontId="10" fillId="0" borderId="0" xfId="0" applyFont="1" applyAlignment="1">
      <alignment horizontal="left" vertical="center" wrapText="1"/>
    </xf>
    <xf numFmtId="0" fontId="0" fillId="0" borderId="9" xfId="0" applyBorder="1" applyAlignment="1">
      <alignment vertical="center"/>
    </xf>
    <xf numFmtId="0" fontId="11" fillId="0" borderId="0" xfId="0" applyFont="1" applyAlignment="1">
      <alignment horizontal="left" vertical="center" wrapText="1"/>
    </xf>
    <xf numFmtId="0" fontId="11" fillId="0" borderId="0" xfId="0" applyFont="1" applyAlignment="1">
      <alignment horizontal="left" vertical="center"/>
    </xf>
    <xf numFmtId="0" fontId="9" fillId="0" borderId="0" xfId="0" applyFont="1" applyAlignment="1">
      <alignment horizontal="left" vertical="center" wrapText="1"/>
    </xf>
    <xf numFmtId="0" fontId="2" fillId="0" borderId="0" xfId="0" applyFont="1" applyAlignment="1">
      <alignment vertical="center"/>
    </xf>
    <xf numFmtId="0" fontId="8" fillId="0" borderId="0" xfId="0" applyFont="1" applyAlignment="1">
      <alignment horizontal="left" vertical="center"/>
    </xf>
    <xf numFmtId="4" fontId="9" fillId="0" borderId="8" xfId="0" applyNumberFormat="1" applyFont="1" applyBorder="1" applyAlignment="1">
      <alignment vertical="center"/>
    </xf>
    <xf numFmtId="4" fontId="10" fillId="0" borderId="0" xfId="0" applyNumberFormat="1" applyFont="1" applyAlignment="1">
      <alignment vertical="center"/>
    </xf>
    <xf numFmtId="4" fontId="8" fillId="0" borderId="0" xfId="0" applyNumberFormat="1" applyFont="1" applyAlignment="1">
      <alignment vertical="center"/>
    </xf>
    <xf numFmtId="0" fontId="7" fillId="3" borderId="10" xfId="0" applyFont="1" applyFill="1" applyBorder="1" applyAlignment="1">
      <alignment vertical="center"/>
    </xf>
    <xf numFmtId="4" fontId="7" fillId="3" borderId="10" xfId="0" applyNumberFormat="1" applyFont="1" applyFill="1" applyBorder="1" applyAlignment="1">
      <alignment vertical="center"/>
    </xf>
    <xf numFmtId="40" fontId="0" fillId="0" borderId="0" xfId="0" applyNumberFormat="1" applyAlignment="1">
      <alignment vertical="center"/>
    </xf>
    <xf numFmtId="4" fontId="0" fillId="0" borderId="0" xfId="0" applyNumberFormat="1" applyAlignment="1">
      <alignment vertical="center"/>
    </xf>
    <xf numFmtId="0" fontId="12" fillId="0" borderId="0" xfId="0" applyFont="1" applyAlignment="1">
      <alignment horizontal="left" vertical="center"/>
    </xf>
    <xf numFmtId="0" fontId="12" fillId="0" borderId="0" xfId="0" applyFont="1" applyAlignment="1">
      <alignment vertical="center"/>
    </xf>
    <xf numFmtId="165" fontId="13" fillId="0" borderId="0" xfId="0" applyNumberFormat="1" applyFont="1" applyAlignment="1">
      <alignment vertical="center"/>
    </xf>
    <xf numFmtId="165" fontId="8" fillId="0" borderId="0" xfId="0" applyNumberFormat="1" applyFont="1" applyAlignment="1">
      <alignment vertical="center"/>
    </xf>
    <xf numFmtId="0" fontId="10" fillId="0" borderId="0" xfId="0" applyFont="1" applyAlignment="1">
      <alignment vertical="center"/>
    </xf>
    <xf numFmtId="0" fontId="1" fillId="0" borderId="11" xfId="0" applyFont="1" applyBorder="1" applyAlignment="1">
      <alignment horizontal="left" vertical="center" wrapText="1"/>
    </xf>
    <xf numFmtId="0" fontId="1" fillId="0" borderId="0" xfId="0" applyFont="1" applyAlignment="1">
      <alignment horizontal="left" vertical="center" wrapText="1"/>
    </xf>
    <xf numFmtId="0" fontId="1" fillId="0" borderId="0" xfId="0" applyFont="1" applyAlignment="1">
      <alignment vertical="center"/>
    </xf>
    <xf numFmtId="0" fontId="1" fillId="0" borderId="11" xfId="0" applyFont="1" applyBorder="1" applyAlignment="1">
      <alignment vertical="center"/>
    </xf>
    <xf numFmtId="0" fontId="10" fillId="0" borderId="11" xfId="0" applyFont="1" applyBorder="1" applyAlignment="1">
      <alignment vertical="center"/>
    </xf>
    <xf numFmtId="0" fontId="14" fillId="0" borderId="0" xfId="0" applyFont="1" applyAlignment="1">
      <alignment horizontal="center" vertical="center"/>
    </xf>
    <xf numFmtId="0" fontId="1" fillId="0" borderId="0" xfId="0" applyFont="1" applyAlignment="1">
      <alignment horizontal="center" vertical="center"/>
    </xf>
    <xf numFmtId="0" fontId="15" fillId="0" borderId="0" xfId="0" applyFont="1" applyAlignment="1">
      <alignment vertical="center"/>
    </xf>
    <xf numFmtId="0" fontId="12" fillId="0" borderId="0" xfId="0" applyFont="1" applyAlignment="1">
      <alignment horizontal="left" vertical="center" wrapText="1"/>
    </xf>
    <xf numFmtId="0" fontId="2" fillId="0" borderId="12" xfId="0" applyFont="1" applyBorder="1" applyAlignment="1">
      <alignment horizontal="center" vertical="center"/>
    </xf>
    <xf numFmtId="0" fontId="1" fillId="0" borderId="0" xfId="0" applyFont="1" applyAlignment="1">
      <alignment horizontal="center" vertical="center"/>
    </xf>
    <xf numFmtId="0" fontId="7" fillId="3" borderId="2" xfId="0" applyFont="1" applyFill="1" applyBorder="1" applyAlignment="1">
      <alignment horizontal="center" vertical="center"/>
    </xf>
    <xf numFmtId="164" fontId="7" fillId="3" borderId="2" xfId="1" applyFont="1" applyFill="1" applyBorder="1" applyAlignment="1">
      <alignment horizontal="center" vertical="center" wrapText="1"/>
    </xf>
    <xf numFmtId="164" fontId="7" fillId="3" borderId="6" xfId="1" applyFont="1" applyFill="1" applyBorder="1" applyAlignment="1">
      <alignment horizontal="center" vertical="center" wrapText="1"/>
    </xf>
    <xf numFmtId="0" fontId="7" fillId="4" borderId="3" xfId="0" applyFont="1" applyFill="1" applyBorder="1" applyAlignment="1">
      <alignment horizontal="center" vertical="center"/>
    </xf>
    <xf numFmtId="0" fontId="7" fillId="4" borderId="4" xfId="0" applyFont="1" applyFill="1" applyBorder="1" applyAlignment="1">
      <alignment horizontal="center" vertical="center"/>
    </xf>
    <xf numFmtId="0" fontId="7" fillId="4" borderId="5" xfId="0" applyFont="1" applyFill="1" applyBorder="1" applyAlignment="1">
      <alignment horizontal="center" vertical="center"/>
    </xf>
    <xf numFmtId="0" fontId="13" fillId="0" borderId="0" xfId="0" applyFont="1" applyAlignment="1">
      <alignment horizontal="left" vertical="center" wrapText="1"/>
    </xf>
    <xf numFmtId="0" fontId="4" fillId="2" borderId="1" xfId="0" applyFont="1" applyFill="1" applyBorder="1" applyAlignment="1">
      <alignment horizontal="center" vertical="center" wrapText="1" readingOrder="1"/>
    </xf>
    <xf numFmtId="0" fontId="4" fillId="2" borderId="0" xfId="0" applyFont="1" applyFill="1" applyAlignment="1">
      <alignment horizontal="center" vertical="center" wrapText="1" readingOrder="1"/>
    </xf>
    <xf numFmtId="0" fontId="5" fillId="2" borderId="1" xfId="0" applyFont="1" applyFill="1" applyBorder="1" applyAlignment="1">
      <alignment horizontal="center" vertical="center" wrapText="1" readingOrder="1"/>
    </xf>
    <xf numFmtId="0" fontId="5" fillId="2" borderId="0" xfId="0" applyFont="1" applyFill="1" applyAlignment="1">
      <alignment horizontal="center" vertical="center" wrapText="1" readingOrder="1"/>
    </xf>
    <xf numFmtId="0" fontId="6" fillId="2" borderId="1" xfId="0" applyFont="1" applyFill="1" applyBorder="1" applyAlignment="1">
      <alignment horizontal="center" vertical="center"/>
    </xf>
    <xf numFmtId="0" fontId="6" fillId="2" borderId="0" xfId="0" applyFont="1" applyFill="1" applyAlignment="1">
      <alignment horizontal="center" vertical="center"/>
    </xf>
    <xf numFmtId="0" fontId="0" fillId="2" borderId="0" xfId="0" applyFill="1" applyAlignment="1">
      <alignment horizontal="right"/>
    </xf>
    <xf numFmtId="0" fontId="0" fillId="2" borderId="0" xfId="0" applyFill="1" applyAlignment="1">
      <alignment horizontal="left"/>
    </xf>
    <xf numFmtId="0" fontId="0" fillId="2" borderId="0" xfId="0" applyFill="1"/>
    <xf numFmtId="39" fontId="0" fillId="2" borderId="0" xfId="0" applyNumberFormat="1" applyFill="1"/>
    <xf numFmtId="0" fontId="17" fillId="2" borderId="1" xfId="0" applyFont="1" applyFill="1" applyBorder="1" applyAlignment="1">
      <alignment horizontal="center" vertical="center" wrapText="1" readingOrder="1"/>
    </xf>
    <xf numFmtId="0" fontId="17" fillId="2" borderId="0" xfId="0" applyFont="1" applyFill="1" applyAlignment="1">
      <alignment horizontal="center" vertical="center" wrapText="1" readingOrder="1"/>
    </xf>
    <xf numFmtId="0" fontId="18" fillId="2" borderId="0" xfId="0" applyFont="1" applyFill="1" applyAlignment="1">
      <alignment vertical="center" wrapText="1" readingOrder="1"/>
    </xf>
    <xf numFmtId="0" fontId="19" fillId="2" borderId="0" xfId="0" applyFont="1" applyFill="1" applyAlignment="1">
      <alignment vertical="center" wrapText="1" readingOrder="1"/>
    </xf>
    <xf numFmtId="0" fontId="16" fillId="5" borderId="13" xfId="0" applyFont="1" applyFill="1" applyBorder="1" applyAlignment="1">
      <alignment horizontal="center"/>
    </xf>
    <xf numFmtId="39" fontId="16" fillId="5" borderId="13" xfId="0" applyNumberFormat="1" applyFont="1" applyFill="1" applyBorder="1" applyAlignment="1">
      <alignment horizontal="center"/>
    </xf>
    <xf numFmtId="14" fontId="0" fillId="0" borderId="13" xfId="0" applyNumberFormat="1" applyBorder="1"/>
    <xf numFmtId="0" fontId="0" fillId="0" borderId="13" xfId="0" applyBorder="1"/>
    <xf numFmtId="0" fontId="0" fillId="0" borderId="13" xfId="0" applyBorder="1" applyAlignment="1">
      <alignment wrapText="1"/>
    </xf>
    <xf numFmtId="0" fontId="0" fillId="0" borderId="13" xfId="0" applyBorder="1" applyAlignment="1">
      <alignment horizontal="left" wrapText="1"/>
    </xf>
    <xf numFmtId="40" fontId="0" fillId="0" borderId="13" xfId="0" applyNumberFormat="1" applyBorder="1"/>
    <xf numFmtId="0" fontId="0" fillId="0" borderId="13" xfId="0" applyBorder="1" applyAlignment="1">
      <alignment horizontal="left"/>
    </xf>
    <xf numFmtId="0" fontId="16" fillId="6" borderId="13" xfId="0" applyFont="1" applyFill="1" applyBorder="1" applyAlignment="1">
      <alignment horizontal="center"/>
    </xf>
    <xf numFmtId="164" fontId="16" fillId="6" borderId="13" xfId="1" applyFont="1" applyFill="1" applyBorder="1"/>
    <xf numFmtId="164" fontId="0" fillId="2" borderId="0" xfId="0" applyNumberFormat="1" applyFill="1"/>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4</xdr:col>
      <xdr:colOff>389184</xdr:colOff>
      <xdr:row>0</xdr:row>
      <xdr:rowOff>36375</xdr:rowOff>
    </xdr:from>
    <xdr:to>
      <xdr:col>6</xdr:col>
      <xdr:colOff>240594</xdr:colOff>
      <xdr:row>2</xdr:row>
      <xdr:rowOff>247687</xdr:rowOff>
    </xdr:to>
    <xdr:pic>
      <xdr:nvPicPr>
        <xdr:cNvPr id="2" name="Picture 2" descr="A blue and red text on a black background&#10;&#10;Description automatically generated">
          <a:extLst>
            <a:ext uri="{FF2B5EF4-FFF2-40B4-BE49-F238E27FC236}">
              <a16:creationId xmlns:a16="http://schemas.microsoft.com/office/drawing/2014/main" id="{FAED5924-6464-40C4-B8C4-FBD958E6BF1D}"/>
            </a:ext>
          </a:extLst>
        </xdr:cNvPr>
        <xdr:cNvPicPr>
          <a:picLocks noChangeAspect="1"/>
        </xdr:cNvPicPr>
      </xdr:nvPicPr>
      <xdr:blipFill rotWithShape="1">
        <a:blip xmlns:r="http://schemas.openxmlformats.org/officeDocument/2006/relationships" r:embed="rId1"/>
        <a:srcRect l="9305" t="12397" r="8556" b="23141"/>
        <a:stretch/>
      </xdr:blipFill>
      <xdr:spPr bwMode="auto">
        <a:xfrm>
          <a:off x="6723309" y="36375"/>
          <a:ext cx="1384935" cy="868537"/>
        </a:xfrm>
        <a:prstGeom prst="rect">
          <a:avLst/>
        </a:prstGeom>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238125</xdr:colOff>
      <xdr:row>143</xdr:row>
      <xdr:rowOff>11430</xdr:rowOff>
    </xdr:from>
    <xdr:to>
      <xdr:col>4</xdr:col>
      <xdr:colOff>654939</xdr:colOff>
      <xdr:row>149</xdr:row>
      <xdr:rowOff>116205</xdr:rowOff>
    </xdr:to>
    <xdr:pic>
      <xdr:nvPicPr>
        <xdr:cNvPr id="2" name="Picture 2">
          <a:extLst>
            <a:ext uri="{FF2B5EF4-FFF2-40B4-BE49-F238E27FC236}">
              <a16:creationId xmlns:a16="http://schemas.microsoft.com/office/drawing/2014/main" id="{B991EEB1-BF89-4D78-A055-7BA47CBA47B1}"/>
            </a:ext>
          </a:extLst>
        </xdr:cNvPr>
        <xdr:cNvPicPr>
          <a:picLocks noChangeAspect="1"/>
        </xdr:cNvPicPr>
      </xdr:nvPicPr>
      <xdr:blipFill>
        <a:blip xmlns:r="http://schemas.openxmlformats.org/officeDocument/2006/relationships" r:embed="rId1"/>
        <a:stretch>
          <a:fillRect/>
        </a:stretch>
      </xdr:blipFill>
      <xdr:spPr>
        <a:xfrm>
          <a:off x="238125" y="96413955"/>
          <a:ext cx="6484239" cy="1076325"/>
        </a:xfrm>
        <a:prstGeom prst="rect">
          <a:avLst/>
        </a:prstGeom>
      </xdr:spPr>
    </xdr:pic>
    <xdr:clientData/>
  </xdr:twoCellAnchor>
  <xdr:twoCellAnchor editAs="oneCell">
    <xdr:from>
      <xdr:col>3</xdr:col>
      <xdr:colOff>320040</xdr:colOff>
      <xdr:row>1</xdr:row>
      <xdr:rowOff>0</xdr:rowOff>
    </xdr:from>
    <xdr:to>
      <xdr:col>3</xdr:col>
      <xdr:colOff>2265045</xdr:colOff>
      <xdr:row>6</xdr:row>
      <xdr:rowOff>7620</xdr:rowOff>
    </xdr:to>
    <xdr:pic>
      <xdr:nvPicPr>
        <xdr:cNvPr id="3" name="Picture 3" descr="A blue and red text on a black background&#10;&#10;Description automatically generated">
          <a:extLst>
            <a:ext uri="{FF2B5EF4-FFF2-40B4-BE49-F238E27FC236}">
              <a16:creationId xmlns:a16="http://schemas.microsoft.com/office/drawing/2014/main" id="{AB573870-5648-492B-B5E1-BF6C99201F84}"/>
            </a:ext>
          </a:extLst>
        </xdr:cNvPr>
        <xdr:cNvPicPr>
          <a:picLocks noChangeAspect="1"/>
        </xdr:cNvPicPr>
      </xdr:nvPicPr>
      <xdr:blipFill rotWithShape="1">
        <a:blip xmlns:r="http://schemas.openxmlformats.org/officeDocument/2006/relationships" r:embed="rId2"/>
        <a:srcRect l="9305" t="12397" r="8556" b="23141"/>
        <a:stretch/>
      </xdr:blipFill>
      <xdr:spPr bwMode="auto">
        <a:xfrm>
          <a:off x="3006090" y="161925"/>
          <a:ext cx="1945005" cy="941070"/>
        </a:xfrm>
        <a:prstGeom prst="rect">
          <a:avLst/>
        </a:prstGeom>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639D4A-AA62-4ECE-B4EE-E7A110FDB754}">
  <sheetPr>
    <tabColor theme="4" tint="-0.249977111117893"/>
  </sheetPr>
  <dimension ref="A1:R102"/>
  <sheetViews>
    <sheetView showGridLines="0" tabSelected="1" zoomScaleNormal="100" workbookViewId="0">
      <selection activeCell="A9" sqref="A9:A10"/>
    </sheetView>
  </sheetViews>
  <sheetFormatPr baseColWidth="10" defaultColWidth="13.33203125" defaultRowHeight="12.75" x14ac:dyDescent="0.2"/>
  <cols>
    <col min="1" max="1" width="68" style="2" bestFit="1" customWidth="1"/>
    <col min="2" max="2" width="14.83203125" style="2" bestFit="1" customWidth="1"/>
    <col min="3" max="3" width="15" style="2" bestFit="1" customWidth="1"/>
    <col min="4" max="4" width="13" style="2" bestFit="1" customWidth="1"/>
    <col min="5" max="5" width="13.5" style="2" bestFit="1" customWidth="1"/>
    <col min="6" max="6" width="13.33203125" style="2" bestFit="1" customWidth="1"/>
    <col min="7" max="7" width="13.6640625" style="2" bestFit="1" customWidth="1"/>
    <col min="8" max="8" width="13.5" style="2" bestFit="1" customWidth="1"/>
    <col min="9" max="9" width="5.5" style="2" bestFit="1" customWidth="1"/>
    <col min="10" max="10" width="5.1640625" style="2" bestFit="1" customWidth="1"/>
    <col min="11" max="11" width="7.6640625" style="2" bestFit="1" customWidth="1"/>
    <col min="12" max="12" width="10" style="2" bestFit="1" customWidth="1"/>
    <col min="13" max="13" width="7.5" style="2" bestFit="1" customWidth="1"/>
    <col min="14" max="14" width="10" style="2" bestFit="1" customWidth="1"/>
    <col min="15" max="15" width="9" style="2" bestFit="1" customWidth="1"/>
    <col min="16" max="16" width="14.1640625" style="2" bestFit="1" customWidth="1"/>
    <col min="17" max="16384" width="13.33203125" style="2"/>
  </cols>
  <sheetData>
    <row r="1" spans="1:17" ht="39" customHeight="1" x14ac:dyDescent="0.2">
      <c r="A1" s="1"/>
      <c r="B1" s="1"/>
      <c r="C1" s="1"/>
      <c r="D1" s="1"/>
      <c r="E1" s="1"/>
      <c r="F1" s="1"/>
      <c r="G1" s="1"/>
      <c r="H1" s="1"/>
      <c r="I1" s="1"/>
      <c r="J1" s="1"/>
      <c r="K1" s="1"/>
      <c r="L1" s="1"/>
      <c r="M1" s="1"/>
      <c r="N1" s="1"/>
      <c r="O1" s="1"/>
      <c r="P1" s="1"/>
    </row>
    <row r="2" spans="1:17" x14ac:dyDescent="0.2">
      <c r="A2" s="1"/>
      <c r="B2" s="1"/>
      <c r="C2" s="1"/>
      <c r="D2" s="1"/>
      <c r="E2" s="1"/>
      <c r="F2" s="1"/>
      <c r="G2" s="1"/>
      <c r="H2" s="1"/>
      <c r="I2" s="1"/>
      <c r="J2" s="1"/>
      <c r="K2" s="1"/>
      <c r="L2" s="1"/>
      <c r="M2" s="1"/>
      <c r="N2" s="1"/>
      <c r="O2" s="1"/>
      <c r="P2" s="1"/>
    </row>
    <row r="3" spans="1:17" ht="20.45" customHeight="1" x14ac:dyDescent="0.2">
      <c r="A3" s="48"/>
      <c r="B3" s="49"/>
      <c r="C3" s="49"/>
      <c r="D3" s="49"/>
      <c r="E3" s="49"/>
      <c r="F3" s="49"/>
      <c r="G3" s="49"/>
      <c r="H3" s="49"/>
      <c r="I3" s="49"/>
      <c r="J3" s="49"/>
      <c r="K3" s="49"/>
      <c r="L3" s="49"/>
      <c r="M3" s="49"/>
      <c r="N3" s="49"/>
      <c r="O3" s="49"/>
      <c r="P3" s="49"/>
    </row>
    <row r="4" spans="1:17" ht="13.15" customHeight="1" x14ac:dyDescent="0.2">
      <c r="A4" s="50" t="s">
        <v>0</v>
      </c>
      <c r="B4" s="51"/>
      <c r="C4" s="51"/>
      <c r="D4" s="51"/>
      <c r="E4" s="51"/>
      <c r="F4" s="51"/>
      <c r="G4" s="51"/>
      <c r="H4" s="51"/>
      <c r="I4" s="51"/>
      <c r="J4" s="51"/>
      <c r="K4" s="51"/>
      <c r="L4" s="51"/>
      <c r="M4" s="51"/>
      <c r="N4" s="51"/>
      <c r="O4" s="51"/>
      <c r="P4" s="51"/>
    </row>
    <row r="5" spans="1:17" ht="13.15" customHeight="1" x14ac:dyDescent="0.2">
      <c r="A5" s="52" t="s">
        <v>1</v>
      </c>
      <c r="B5" s="53"/>
      <c r="C5" s="53"/>
      <c r="D5" s="53"/>
      <c r="E5" s="53"/>
      <c r="F5" s="53"/>
      <c r="G5" s="53"/>
      <c r="H5" s="53"/>
      <c r="I5" s="53"/>
      <c r="J5" s="53"/>
      <c r="K5" s="53"/>
      <c r="L5" s="53"/>
      <c r="M5" s="53"/>
      <c r="N5" s="53"/>
      <c r="O5" s="53"/>
      <c r="P5" s="53"/>
    </row>
    <row r="6" spans="1:17" ht="15.75" customHeight="1" x14ac:dyDescent="0.2">
      <c r="A6" s="50" t="s">
        <v>2</v>
      </c>
      <c r="B6" s="51"/>
      <c r="C6" s="51"/>
      <c r="D6" s="51"/>
      <c r="E6" s="51"/>
      <c r="F6" s="51"/>
      <c r="G6" s="51"/>
      <c r="H6" s="51"/>
      <c r="I6" s="51"/>
      <c r="J6" s="51"/>
      <c r="K6" s="51"/>
      <c r="L6" s="51"/>
      <c r="M6" s="51"/>
      <c r="N6" s="51"/>
      <c r="O6" s="51"/>
      <c r="P6" s="51"/>
    </row>
    <row r="7" spans="1:17" ht="15.75" customHeight="1" x14ac:dyDescent="0.2">
      <c r="A7" s="49" t="s">
        <v>3</v>
      </c>
      <c r="B7" s="49"/>
      <c r="C7" s="49"/>
      <c r="D7" s="49"/>
      <c r="E7" s="49"/>
      <c r="F7" s="49"/>
      <c r="G7" s="49"/>
      <c r="H7" s="49"/>
      <c r="I7" s="49"/>
      <c r="J7" s="49"/>
      <c r="K7" s="49"/>
      <c r="L7" s="49"/>
      <c r="M7" s="49"/>
      <c r="N7" s="49"/>
      <c r="O7" s="49"/>
      <c r="P7" s="49"/>
    </row>
    <row r="8" spans="1:17" ht="15.75" x14ac:dyDescent="0.2">
      <c r="A8" s="50" t="s">
        <v>4</v>
      </c>
      <c r="B8" s="51"/>
      <c r="C8" s="51"/>
      <c r="D8" s="51"/>
      <c r="E8" s="51"/>
      <c r="F8" s="51"/>
      <c r="G8" s="51"/>
      <c r="H8" s="51"/>
      <c r="I8" s="51"/>
      <c r="J8" s="51"/>
      <c r="K8" s="51"/>
      <c r="L8" s="51"/>
      <c r="M8" s="51"/>
      <c r="N8" s="51"/>
      <c r="O8" s="51"/>
      <c r="P8" s="51"/>
    </row>
    <row r="9" spans="1:17" ht="25.5" customHeight="1" x14ac:dyDescent="0.2">
      <c r="A9" s="41" t="s">
        <v>5</v>
      </c>
      <c r="B9" s="42" t="s">
        <v>6</v>
      </c>
      <c r="C9" s="42" t="s">
        <v>7</v>
      </c>
      <c r="D9" s="44" t="s">
        <v>8</v>
      </c>
      <c r="E9" s="45"/>
      <c r="F9" s="45"/>
      <c r="G9" s="45"/>
      <c r="H9" s="45"/>
      <c r="I9" s="45"/>
      <c r="J9" s="45"/>
      <c r="K9" s="45"/>
      <c r="L9" s="45"/>
      <c r="M9" s="45"/>
      <c r="N9" s="45"/>
      <c r="O9" s="45"/>
      <c r="P9" s="46"/>
    </row>
    <row r="10" spans="1:17" x14ac:dyDescent="0.2">
      <c r="A10" s="41"/>
      <c r="B10" s="43"/>
      <c r="C10" s="43"/>
      <c r="D10" s="3" t="s">
        <v>9</v>
      </c>
      <c r="E10" s="3" t="s">
        <v>10</v>
      </c>
      <c r="F10" s="3" t="s">
        <v>11</v>
      </c>
      <c r="G10" s="3" t="s">
        <v>12</v>
      </c>
      <c r="H10" s="4" t="s">
        <v>13</v>
      </c>
      <c r="I10" s="3" t="s">
        <v>14</v>
      </c>
      <c r="J10" s="4" t="s">
        <v>15</v>
      </c>
      <c r="K10" s="3" t="s">
        <v>16</v>
      </c>
      <c r="L10" s="3" t="s">
        <v>17</v>
      </c>
      <c r="M10" s="3" t="s">
        <v>18</v>
      </c>
      <c r="N10" s="3" t="s">
        <v>19</v>
      </c>
      <c r="O10" s="4" t="s">
        <v>20</v>
      </c>
      <c r="P10" s="3" t="s">
        <v>21</v>
      </c>
    </row>
    <row r="11" spans="1:17" x14ac:dyDescent="0.2">
      <c r="A11" s="5" t="s">
        <v>22</v>
      </c>
      <c r="B11" s="6"/>
      <c r="C11" s="6"/>
      <c r="D11" s="6"/>
      <c r="E11" s="6"/>
      <c r="F11" s="6"/>
      <c r="G11" s="6"/>
      <c r="H11" s="6"/>
      <c r="I11" s="6"/>
      <c r="J11" s="6"/>
      <c r="K11" s="6"/>
      <c r="L11" s="6"/>
      <c r="M11" s="6"/>
      <c r="N11" s="6"/>
      <c r="O11" s="6"/>
      <c r="P11" s="6"/>
    </row>
    <row r="12" spans="1:17" x14ac:dyDescent="0.2">
      <c r="A12" s="7" t="s">
        <v>23</v>
      </c>
      <c r="B12" s="8">
        <f t="shared" ref="B12:O12" si="0">B13+B14+B17+B15+B16</f>
        <v>1150190592</v>
      </c>
      <c r="C12" s="8">
        <f t="shared" si="0"/>
        <v>1161912631</v>
      </c>
      <c r="D12" s="8">
        <f t="shared" si="0"/>
        <v>71164544.950000003</v>
      </c>
      <c r="E12" s="8">
        <f t="shared" si="0"/>
        <v>71645890.219999999</v>
      </c>
      <c r="F12" s="8">
        <f t="shared" si="0"/>
        <v>71877554.00999999</v>
      </c>
      <c r="G12" s="8">
        <f t="shared" si="0"/>
        <v>71202880.409999996</v>
      </c>
      <c r="H12" s="8">
        <f t="shared" si="0"/>
        <v>128465937.00999998</v>
      </c>
      <c r="I12" s="8">
        <f t="shared" si="0"/>
        <v>0</v>
      </c>
      <c r="J12" s="8">
        <f t="shared" si="0"/>
        <v>0</v>
      </c>
      <c r="K12" s="8">
        <f t="shared" si="0"/>
        <v>0</v>
      </c>
      <c r="L12" s="8">
        <f t="shared" si="0"/>
        <v>0</v>
      </c>
      <c r="M12" s="8">
        <f t="shared" si="0"/>
        <v>0</v>
      </c>
      <c r="N12" s="8">
        <f t="shared" si="0"/>
        <v>0</v>
      </c>
      <c r="O12" s="8">
        <f t="shared" si="0"/>
        <v>0</v>
      </c>
      <c r="P12" s="8">
        <f>P13+P14+P17+P15+P16</f>
        <v>414356806.60000002</v>
      </c>
    </row>
    <row r="13" spans="1:17" x14ac:dyDescent="0.2">
      <c r="A13" s="9" t="s">
        <v>24</v>
      </c>
      <c r="B13" s="10">
        <v>823052080</v>
      </c>
      <c r="C13" s="10">
        <v>837828923</v>
      </c>
      <c r="D13" s="10">
        <v>59477326.700000003</v>
      </c>
      <c r="E13" s="10">
        <v>59538223.659999996</v>
      </c>
      <c r="F13" s="10">
        <v>59917465.699999988</v>
      </c>
      <c r="G13" s="10">
        <v>59383031.189999998</v>
      </c>
      <c r="H13" s="10">
        <v>61667334.439999983</v>
      </c>
      <c r="I13" s="10">
        <v>0</v>
      </c>
      <c r="J13" s="10">
        <v>0</v>
      </c>
      <c r="K13" s="10">
        <v>0</v>
      </c>
      <c r="L13" s="10">
        <v>0</v>
      </c>
      <c r="M13" s="10">
        <v>0</v>
      </c>
      <c r="N13" s="10">
        <v>0</v>
      </c>
      <c r="O13" s="10">
        <v>0</v>
      </c>
      <c r="P13" s="10">
        <f>D13+E13+F13+G13+H13+I13+J13+K13+L13+M13+N13+O13</f>
        <v>299983381.69</v>
      </c>
    </row>
    <row r="14" spans="1:17" x14ac:dyDescent="0.2">
      <c r="A14" s="9" t="s">
        <v>25</v>
      </c>
      <c r="B14" s="10">
        <v>168849728</v>
      </c>
      <c r="C14" s="10">
        <v>170896395</v>
      </c>
      <c r="D14" s="10">
        <v>2733500</v>
      </c>
      <c r="E14" s="10">
        <v>3168271</v>
      </c>
      <c r="F14" s="10">
        <v>2978659</v>
      </c>
      <c r="G14" s="10">
        <v>2869558</v>
      </c>
      <c r="H14" s="10">
        <v>57678290.429999992</v>
      </c>
      <c r="I14" s="10">
        <v>0</v>
      </c>
      <c r="J14" s="10">
        <v>0</v>
      </c>
      <c r="K14" s="10">
        <v>0</v>
      </c>
      <c r="L14" s="10">
        <v>0</v>
      </c>
      <c r="M14" s="10">
        <v>0</v>
      </c>
      <c r="N14" s="10">
        <v>0</v>
      </c>
      <c r="O14" s="10">
        <v>0</v>
      </c>
      <c r="P14" s="10">
        <f t="shared" ref="P14:P37" si="1">D14+E14+F14+G14+H14+I14+J14+K14+L14+M14+N14+O14</f>
        <v>69428278.429999992</v>
      </c>
    </row>
    <row r="15" spans="1:17" x14ac:dyDescent="0.2">
      <c r="A15" s="11" t="s">
        <v>26</v>
      </c>
      <c r="B15" s="10">
        <v>0</v>
      </c>
      <c r="C15" s="10">
        <v>0</v>
      </c>
      <c r="D15" s="10">
        <v>0</v>
      </c>
      <c r="E15" s="10">
        <v>0</v>
      </c>
      <c r="F15" s="10">
        <v>0</v>
      </c>
      <c r="G15" s="10">
        <v>0</v>
      </c>
      <c r="H15" s="10">
        <v>0</v>
      </c>
      <c r="I15" s="10">
        <v>0</v>
      </c>
      <c r="J15" s="10">
        <v>0</v>
      </c>
      <c r="K15" s="10">
        <v>0</v>
      </c>
      <c r="L15" s="10">
        <v>0</v>
      </c>
      <c r="M15" s="10">
        <v>0</v>
      </c>
      <c r="N15" s="10">
        <v>0</v>
      </c>
      <c r="O15" s="10">
        <v>0</v>
      </c>
      <c r="P15" s="10">
        <f t="shared" si="1"/>
        <v>0</v>
      </c>
      <c r="Q15" s="12"/>
    </row>
    <row r="16" spans="1:17" x14ac:dyDescent="0.2">
      <c r="A16" s="11" t="s">
        <v>27</v>
      </c>
      <c r="B16" s="10">
        <v>51950000</v>
      </c>
      <c r="C16" s="10">
        <v>44402078</v>
      </c>
      <c r="D16" s="10">
        <v>0</v>
      </c>
      <c r="E16" s="10">
        <v>0</v>
      </c>
      <c r="F16" s="10">
        <v>0</v>
      </c>
      <c r="G16" s="10">
        <v>0</v>
      </c>
      <c r="H16" s="10">
        <v>0</v>
      </c>
      <c r="I16" s="10">
        <v>0</v>
      </c>
      <c r="J16" s="10">
        <v>0</v>
      </c>
      <c r="K16" s="10">
        <v>0</v>
      </c>
      <c r="L16" s="10">
        <v>0</v>
      </c>
      <c r="M16" s="10">
        <v>0</v>
      </c>
      <c r="N16" s="10">
        <v>0</v>
      </c>
      <c r="O16" s="10">
        <v>0</v>
      </c>
      <c r="P16" s="10">
        <f t="shared" si="1"/>
        <v>0</v>
      </c>
    </row>
    <row r="17" spans="1:16" x14ac:dyDescent="0.2">
      <c r="A17" s="11" t="s">
        <v>28</v>
      </c>
      <c r="B17" s="10">
        <v>106338784</v>
      </c>
      <c r="C17" s="10">
        <v>108785235</v>
      </c>
      <c r="D17" s="10">
        <v>8953718.25</v>
      </c>
      <c r="E17" s="10">
        <v>8939395.5600000005</v>
      </c>
      <c r="F17" s="10">
        <v>8981429.3099999987</v>
      </c>
      <c r="G17" s="10">
        <v>8950291.2200000007</v>
      </c>
      <c r="H17" s="10">
        <v>9120312.1400000006</v>
      </c>
      <c r="I17" s="10">
        <v>0</v>
      </c>
      <c r="J17" s="10">
        <v>0</v>
      </c>
      <c r="K17" s="10">
        <v>0</v>
      </c>
      <c r="L17" s="10">
        <v>0</v>
      </c>
      <c r="M17" s="10">
        <v>0</v>
      </c>
      <c r="N17" s="10">
        <v>0</v>
      </c>
      <c r="O17" s="10">
        <v>0</v>
      </c>
      <c r="P17" s="10">
        <f t="shared" si="1"/>
        <v>44945146.480000004</v>
      </c>
    </row>
    <row r="18" spans="1:16" x14ac:dyDescent="0.2">
      <c r="A18" s="7" t="s">
        <v>29</v>
      </c>
      <c r="B18" s="8">
        <f t="shared" ref="B18:P18" si="2">B19+B20+B21+B22+B23+B24+B25+B26+B27</f>
        <v>408568897</v>
      </c>
      <c r="C18" s="8">
        <f t="shared" si="2"/>
        <v>377384148</v>
      </c>
      <c r="D18" s="8">
        <f t="shared" si="2"/>
        <v>10239272.6</v>
      </c>
      <c r="E18" s="8">
        <f t="shared" si="2"/>
        <v>12234506.229999999</v>
      </c>
      <c r="F18" s="8">
        <f t="shared" si="2"/>
        <v>23808621.049999997</v>
      </c>
      <c r="G18" s="8">
        <f t="shared" si="2"/>
        <v>30304697.300000004</v>
      </c>
      <c r="H18" s="8">
        <f t="shared" si="2"/>
        <v>49149187.300000004</v>
      </c>
      <c r="I18" s="8">
        <f t="shared" si="2"/>
        <v>0</v>
      </c>
      <c r="J18" s="8">
        <f t="shared" si="2"/>
        <v>0</v>
      </c>
      <c r="K18" s="8">
        <f t="shared" si="2"/>
        <v>0</v>
      </c>
      <c r="L18" s="8">
        <f t="shared" si="2"/>
        <v>0</v>
      </c>
      <c r="M18" s="8">
        <f t="shared" si="2"/>
        <v>0</v>
      </c>
      <c r="N18" s="8">
        <f t="shared" si="2"/>
        <v>0</v>
      </c>
      <c r="O18" s="8">
        <f t="shared" si="2"/>
        <v>0</v>
      </c>
      <c r="P18" s="8">
        <f t="shared" si="2"/>
        <v>125736284.47999997</v>
      </c>
    </row>
    <row r="19" spans="1:16" x14ac:dyDescent="0.2">
      <c r="A19" s="9" t="s">
        <v>30</v>
      </c>
      <c r="B19" s="10">
        <v>115848249</v>
      </c>
      <c r="C19" s="10">
        <v>115848249</v>
      </c>
      <c r="D19" s="10">
        <v>7836557.71</v>
      </c>
      <c r="E19" s="10">
        <v>6680065.7199999988</v>
      </c>
      <c r="F19" s="10">
        <v>7009586.3299999991</v>
      </c>
      <c r="G19" s="10">
        <v>9629656.3500000015</v>
      </c>
      <c r="H19" s="10">
        <v>7597762.1500000004</v>
      </c>
      <c r="I19" s="10">
        <v>0</v>
      </c>
      <c r="J19" s="10">
        <v>0</v>
      </c>
      <c r="K19" s="10">
        <v>0</v>
      </c>
      <c r="L19" s="10">
        <v>0</v>
      </c>
      <c r="M19" s="10">
        <v>0</v>
      </c>
      <c r="N19" s="10">
        <v>0</v>
      </c>
      <c r="O19" s="10">
        <v>0</v>
      </c>
      <c r="P19" s="10">
        <f t="shared" si="1"/>
        <v>38753628.259999998</v>
      </c>
    </row>
    <row r="20" spans="1:16" x14ac:dyDescent="0.2">
      <c r="A20" s="11" t="s">
        <v>31</v>
      </c>
      <c r="B20" s="10">
        <v>22510000</v>
      </c>
      <c r="C20" s="10">
        <v>27430135</v>
      </c>
      <c r="D20" s="10">
        <v>0</v>
      </c>
      <c r="E20" s="10">
        <v>80169.2</v>
      </c>
      <c r="F20" s="10">
        <v>1884092.68</v>
      </c>
      <c r="G20" s="10">
        <v>2283442.08</v>
      </c>
      <c r="H20" s="10">
        <v>1267962.1200000001</v>
      </c>
      <c r="I20" s="10">
        <v>0</v>
      </c>
      <c r="J20" s="10">
        <v>0</v>
      </c>
      <c r="K20" s="10">
        <v>0</v>
      </c>
      <c r="L20" s="10">
        <v>0</v>
      </c>
      <c r="M20" s="10">
        <v>0</v>
      </c>
      <c r="N20" s="10">
        <v>0</v>
      </c>
      <c r="O20" s="10">
        <v>0</v>
      </c>
      <c r="P20" s="10">
        <f t="shared" si="1"/>
        <v>5515666.0800000001</v>
      </c>
    </row>
    <row r="21" spans="1:16" x14ac:dyDescent="0.2">
      <c r="A21" s="9" t="s">
        <v>32</v>
      </c>
      <c r="B21" s="10">
        <v>19704353</v>
      </c>
      <c r="C21" s="10">
        <v>16045020</v>
      </c>
      <c r="D21" s="10">
        <v>0</v>
      </c>
      <c r="E21" s="10">
        <v>0</v>
      </c>
      <c r="F21" s="10">
        <v>0</v>
      </c>
      <c r="G21" s="10">
        <v>1365639.68</v>
      </c>
      <c r="H21" s="10">
        <v>801305.44</v>
      </c>
      <c r="I21" s="10">
        <v>0</v>
      </c>
      <c r="J21" s="10">
        <v>0</v>
      </c>
      <c r="K21" s="10">
        <v>0</v>
      </c>
      <c r="L21" s="10">
        <v>0</v>
      </c>
      <c r="M21" s="10">
        <v>0</v>
      </c>
      <c r="N21" s="10">
        <v>0</v>
      </c>
      <c r="O21" s="10">
        <v>0</v>
      </c>
      <c r="P21" s="10">
        <f t="shared" si="1"/>
        <v>2166945.12</v>
      </c>
    </row>
    <row r="22" spans="1:16" x14ac:dyDescent="0.2">
      <c r="A22" s="9" t="s">
        <v>33</v>
      </c>
      <c r="B22" s="10">
        <v>5400000</v>
      </c>
      <c r="C22" s="10">
        <v>9943752</v>
      </c>
      <c r="D22" s="10">
        <v>256635.12</v>
      </c>
      <c r="E22" s="10">
        <v>669004.25</v>
      </c>
      <c r="F22" s="10">
        <v>205140.61</v>
      </c>
      <c r="G22" s="10">
        <v>1425462.68</v>
      </c>
      <c r="H22" s="10">
        <v>557331.19999999995</v>
      </c>
      <c r="I22" s="10">
        <v>0</v>
      </c>
      <c r="J22" s="10">
        <v>0</v>
      </c>
      <c r="K22" s="10">
        <v>0</v>
      </c>
      <c r="L22" s="10">
        <v>0</v>
      </c>
      <c r="M22" s="10">
        <v>0</v>
      </c>
      <c r="N22" s="10">
        <v>0</v>
      </c>
      <c r="O22" s="10">
        <v>0</v>
      </c>
      <c r="P22" s="10">
        <f t="shared" si="1"/>
        <v>3113573.8600000003</v>
      </c>
    </row>
    <row r="23" spans="1:16" x14ac:dyDescent="0.2">
      <c r="A23" s="9" t="s">
        <v>34</v>
      </c>
      <c r="B23" s="10">
        <v>22450000</v>
      </c>
      <c r="C23" s="10">
        <v>35053333</v>
      </c>
      <c r="D23" s="10">
        <v>904231.83000000007</v>
      </c>
      <c r="E23" s="10">
        <v>734406.64</v>
      </c>
      <c r="F23" s="10">
        <v>3462844.9299999997</v>
      </c>
      <c r="G23" s="10">
        <v>1162608.67</v>
      </c>
      <c r="H23" s="10">
        <v>3766785.8099999996</v>
      </c>
      <c r="I23" s="10">
        <v>0</v>
      </c>
      <c r="J23" s="10">
        <v>0</v>
      </c>
      <c r="K23" s="10">
        <v>0</v>
      </c>
      <c r="L23" s="10">
        <v>0</v>
      </c>
      <c r="M23" s="10">
        <v>0</v>
      </c>
      <c r="N23" s="10">
        <v>0</v>
      </c>
      <c r="O23" s="10">
        <v>0</v>
      </c>
      <c r="P23" s="10">
        <f t="shared" si="1"/>
        <v>10030877.879999999</v>
      </c>
    </row>
    <row r="24" spans="1:16" x14ac:dyDescent="0.2">
      <c r="A24" s="9" t="s">
        <v>35</v>
      </c>
      <c r="B24" s="10">
        <v>19680000</v>
      </c>
      <c r="C24" s="10">
        <v>18380000</v>
      </c>
      <c r="D24" s="10">
        <v>1031057.94</v>
      </c>
      <c r="E24" s="10">
        <v>1047740.62</v>
      </c>
      <c r="F24" s="10">
        <v>1022574.46</v>
      </c>
      <c r="G24" s="10">
        <v>1037611.91</v>
      </c>
      <c r="H24" s="10">
        <v>1360031.67</v>
      </c>
      <c r="I24" s="10">
        <v>0</v>
      </c>
      <c r="J24" s="10">
        <v>0</v>
      </c>
      <c r="K24" s="10">
        <v>0</v>
      </c>
      <c r="L24" s="10">
        <v>0</v>
      </c>
      <c r="M24" s="10">
        <v>0</v>
      </c>
      <c r="N24" s="10">
        <v>0</v>
      </c>
      <c r="O24" s="10">
        <v>0</v>
      </c>
      <c r="P24" s="10">
        <f t="shared" si="1"/>
        <v>5499016.5999999996</v>
      </c>
    </row>
    <row r="25" spans="1:16" ht="16.149999999999999" customHeight="1" x14ac:dyDescent="0.2">
      <c r="A25" s="11" t="s">
        <v>36</v>
      </c>
      <c r="B25" s="10">
        <v>10139000</v>
      </c>
      <c r="C25" s="10">
        <v>9239000</v>
      </c>
      <c r="D25" s="10">
        <v>0</v>
      </c>
      <c r="E25" s="10">
        <v>261775.26</v>
      </c>
      <c r="F25" s="10">
        <v>871278.29</v>
      </c>
      <c r="G25" s="10">
        <v>1008367.4800000001</v>
      </c>
      <c r="H25" s="10">
        <v>353906.72</v>
      </c>
      <c r="I25" s="10">
        <v>0</v>
      </c>
      <c r="J25" s="10">
        <v>0</v>
      </c>
      <c r="K25" s="10">
        <v>0</v>
      </c>
      <c r="L25" s="10">
        <v>0</v>
      </c>
      <c r="M25" s="10">
        <v>0</v>
      </c>
      <c r="N25" s="10">
        <v>0</v>
      </c>
      <c r="O25" s="10">
        <v>0</v>
      </c>
      <c r="P25" s="10">
        <f t="shared" si="1"/>
        <v>2495327.75</v>
      </c>
    </row>
    <row r="26" spans="1:16" x14ac:dyDescent="0.2">
      <c r="A26" s="11" t="s">
        <v>37</v>
      </c>
      <c r="B26" s="10">
        <v>147337295</v>
      </c>
      <c r="C26" s="10">
        <v>101193461</v>
      </c>
      <c r="D26" s="10">
        <v>198240</v>
      </c>
      <c r="E26" s="10">
        <v>596156.6399999999</v>
      </c>
      <c r="F26" s="10">
        <v>4138871.25</v>
      </c>
      <c r="G26" s="10">
        <v>11018513.529999999</v>
      </c>
      <c r="H26" s="10">
        <v>30218160.370000001</v>
      </c>
      <c r="I26" s="10">
        <v>0</v>
      </c>
      <c r="J26" s="10">
        <v>0</v>
      </c>
      <c r="K26" s="10">
        <v>0</v>
      </c>
      <c r="L26" s="10">
        <v>0</v>
      </c>
      <c r="M26" s="10">
        <v>0</v>
      </c>
      <c r="N26" s="10">
        <v>0</v>
      </c>
      <c r="O26" s="10">
        <v>0</v>
      </c>
      <c r="P26" s="10">
        <f t="shared" si="1"/>
        <v>46169941.789999999</v>
      </c>
    </row>
    <row r="27" spans="1:16" x14ac:dyDescent="0.2">
      <c r="A27" s="11" t="s">
        <v>38</v>
      </c>
      <c r="B27" s="10">
        <v>45500000</v>
      </c>
      <c r="C27" s="10">
        <v>44251198</v>
      </c>
      <c r="D27" s="10">
        <v>12550</v>
      </c>
      <c r="E27" s="10">
        <v>2165187.9</v>
      </c>
      <c r="F27" s="10">
        <v>5214232.5</v>
      </c>
      <c r="G27" s="10">
        <v>1373394.92</v>
      </c>
      <c r="H27" s="10">
        <v>3225941.82</v>
      </c>
      <c r="I27" s="10">
        <v>0</v>
      </c>
      <c r="J27" s="10">
        <v>0</v>
      </c>
      <c r="K27" s="10">
        <v>0</v>
      </c>
      <c r="L27" s="10">
        <v>0</v>
      </c>
      <c r="M27" s="10">
        <v>0</v>
      </c>
      <c r="N27" s="10">
        <v>0</v>
      </c>
      <c r="O27" s="10">
        <v>0</v>
      </c>
      <c r="P27" s="10">
        <f t="shared" si="1"/>
        <v>11991307.140000001</v>
      </c>
    </row>
    <row r="28" spans="1:16" x14ac:dyDescent="0.2">
      <c r="A28" s="7" t="s">
        <v>39</v>
      </c>
      <c r="B28" s="8">
        <f t="shared" ref="B28:P28" si="3">B37+B35+B34+B33+B32+B31+B30+B29+B36</f>
        <v>51091500</v>
      </c>
      <c r="C28" s="8">
        <f t="shared" si="3"/>
        <v>45527926</v>
      </c>
      <c r="D28" s="8">
        <f t="shared" si="3"/>
        <v>1449100</v>
      </c>
      <c r="E28" s="8">
        <f t="shared" si="3"/>
        <v>1481000</v>
      </c>
      <c r="F28" s="8">
        <f t="shared" si="3"/>
        <v>3036027.13</v>
      </c>
      <c r="G28" s="8">
        <f t="shared" si="3"/>
        <v>6800508.5499999998</v>
      </c>
      <c r="H28" s="8">
        <f t="shared" si="3"/>
        <v>1598417.5499999998</v>
      </c>
      <c r="I28" s="8">
        <f t="shared" si="3"/>
        <v>0</v>
      </c>
      <c r="J28" s="8">
        <f t="shared" si="3"/>
        <v>0</v>
      </c>
      <c r="K28" s="8">
        <f t="shared" si="3"/>
        <v>0</v>
      </c>
      <c r="L28" s="8">
        <f t="shared" si="3"/>
        <v>0</v>
      </c>
      <c r="M28" s="8">
        <f t="shared" si="3"/>
        <v>0</v>
      </c>
      <c r="N28" s="8">
        <f t="shared" si="3"/>
        <v>0</v>
      </c>
      <c r="O28" s="8">
        <f t="shared" si="3"/>
        <v>0</v>
      </c>
      <c r="P28" s="8">
        <f t="shared" si="3"/>
        <v>14365053.229999999</v>
      </c>
    </row>
    <row r="29" spans="1:16" ht="10.9" customHeight="1" x14ac:dyDescent="0.2">
      <c r="A29" s="13" t="s">
        <v>40</v>
      </c>
      <c r="B29" s="10">
        <v>3250000</v>
      </c>
      <c r="C29" s="10">
        <v>3010955</v>
      </c>
      <c r="D29" s="10">
        <v>0</v>
      </c>
      <c r="E29" s="10">
        <v>0</v>
      </c>
      <c r="F29" s="10">
        <v>326036.7</v>
      </c>
      <c r="G29" s="10">
        <v>853468.53</v>
      </c>
      <c r="H29" s="10">
        <v>154324.96</v>
      </c>
      <c r="I29" s="10">
        <v>0</v>
      </c>
      <c r="J29" s="10">
        <v>0</v>
      </c>
      <c r="K29" s="10">
        <v>0</v>
      </c>
      <c r="L29" s="10">
        <v>0</v>
      </c>
      <c r="M29" s="10">
        <v>0</v>
      </c>
      <c r="N29" s="10">
        <v>0</v>
      </c>
      <c r="O29" s="10">
        <v>0</v>
      </c>
      <c r="P29" s="10">
        <f t="shared" si="1"/>
        <v>1333830.19</v>
      </c>
    </row>
    <row r="30" spans="1:16" ht="10.9" customHeight="1" x14ac:dyDescent="0.2">
      <c r="A30" s="14" t="s">
        <v>41</v>
      </c>
      <c r="B30" s="10">
        <v>560000</v>
      </c>
      <c r="C30" s="10">
        <v>1626200</v>
      </c>
      <c r="D30" s="10">
        <v>0</v>
      </c>
      <c r="E30" s="10">
        <v>0</v>
      </c>
      <c r="F30" s="10">
        <v>0</v>
      </c>
      <c r="G30" s="10">
        <v>0</v>
      </c>
      <c r="H30" s="10">
        <v>5947.2</v>
      </c>
      <c r="I30" s="10">
        <v>0</v>
      </c>
      <c r="J30" s="10">
        <v>0</v>
      </c>
      <c r="K30" s="10">
        <v>0</v>
      </c>
      <c r="L30" s="10">
        <v>0</v>
      </c>
      <c r="M30" s="10">
        <v>0</v>
      </c>
      <c r="N30" s="10">
        <v>0</v>
      </c>
      <c r="O30" s="10">
        <v>0</v>
      </c>
      <c r="P30" s="10">
        <f t="shared" si="1"/>
        <v>5947.2</v>
      </c>
    </row>
    <row r="31" spans="1:16" ht="10.9" customHeight="1" x14ac:dyDescent="0.2">
      <c r="A31" s="13" t="s">
        <v>42</v>
      </c>
      <c r="B31" s="10">
        <v>2622000</v>
      </c>
      <c r="C31" s="10">
        <v>1703837</v>
      </c>
      <c r="D31" s="10">
        <v>0</v>
      </c>
      <c r="E31" s="10">
        <v>0</v>
      </c>
      <c r="F31" s="10">
        <v>0</v>
      </c>
      <c r="G31" s="10">
        <v>715367.2</v>
      </c>
      <c r="H31" s="10">
        <v>226152.9</v>
      </c>
      <c r="I31" s="10">
        <v>0</v>
      </c>
      <c r="J31" s="10">
        <v>0</v>
      </c>
      <c r="K31" s="10">
        <v>0</v>
      </c>
      <c r="L31" s="10">
        <v>0</v>
      </c>
      <c r="M31" s="10">
        <v>0</v>
      </c>
      <c r="N31" s="10">
        <v>0</v>
      </c>
      <c r="O31" s="10">
        <v>0</v>
      </c>
      <c r="P31" s="10">
        <f t="shared" si="1"/>
        <v>941520.1</v>
      </c>
    </row>
    <row r="32" spans="1:16" ht="10.9" customHeight="1" x14ac:dyDescent="0.2">
      <c r="A32" s="14" t="s">
        <v>43</v>
      </c>
      <c r="B32" s="10">
        <v>50000</v>
      </c>
      <c r="C32" s="10">
        <v>50000</v>
      </c>
      <c r="D32" s="10">
        <v>0</v>
      </c>
      <c r="E32" s="10">
        <v>0</v>
      </c>
      <c r="F32" s="10">
        <v>0</v>
      </c>
      <c r="G32" s="10">
        <v>0</v>
      </c>
      <c r="H32" s="10">
        <v>0</v>
      </c>
      <c r="I32" s="10">
        <v>0</v>
      </c>
      <c r="J32" s="10">
        <v>0</v>
      </c>
      <c r="K32" s="10">
        <v>0</v>
      </c>
      <c r="L32" s="10">
        <v>0</v>
      </c>
      <c r="M32" s="10">
        <v>0</v>
      </c>
      <c r="N32" s="10">
        <v>0</v>
      </c>
      <c r="O32" s="10">
        <v>0</v>
      </c>
      <c r="P32" s="10">
        <f t="shared" si="1"/>
        <v>0</v>
      </c>
    </row>
    <row r="33" spans="1:16" ht="10.9" customHeight="1" x14ac:dyDescent="0.2">
      <c r="A33" s="13" t="s">
        <v>44</v>
      </c>
      <c r="B33" s="10">
        <v>620000</v>
      </c>
      <c r="C33" s="10">
        <v>520000</v>
      </c>
      <c r="D33" s="10">
        <v>0</v>
      </c>
      <c r="E33" s="10">
        <v>0</v>
      </c>
      <c r="F33" s="10">
        <v>0</v>
      </c>
      <c r="G33" s="10">
        <v>1132.8</v>
      </c>
      <c r="H33" s="10">
        <v>0</v>
      </c>
      <c r="I33" s="10">
        <v>0</v>
      </c>
      <c r="J33" s="10">
        <v>0</v>
      </c>
      <c r="K33" s="10">
        <v>0</v>
      </c>
      <c r="L33" s="10">
        <v>0</v>
      </c>
      <c r="M33" s="10">
        <v>0</v>
      </c>
      <c r="N33" s="10">
        <v>0</v>
      </c>
      <c r="O33" s="10">
        <v>0</v>
      </c>
      <c r="P33" s="10">
        <f t="shared" si="1"/>
        <v>1132.8</v>
      </c>
    </row>
    <row r="34" spans="1:16" ht="10.9" customHeight="1" x14ac:dyDescent="0.2">
      <c r="A34" s="13" t="s">
        <v>45</v>
      </c>
      <c r="B34" s="10">
        <v>560500</v>
      </c>
      <c r="C34" s="10">
        <v>598500</v>
      </c>
      <c r="D34" s="10">
        <v>0</v>
      </c>
      <c r="E34" s="10">
        <v>0</v>
      </c>
      <c r="F34" s="10">
        <v>0</v>
      </c>
      <c r="G34" s="10">
        <v>0</v>
      </c>
      <c r="H34" s="10">
        <v>9810.34</v>
      </c>
      <c r="I34" s="10">
        <v>0</v>
      </c>
      <c r="J34" s="10">
        <v>0</v>
      </c>
      <c r="K34" s="10">
        <v>0</v>
      </c>
      <c r="L34" s="10">
        <v>0</v>
      </c>
      <c r="M34" s="10">
        <v>0</v>
      </c>
      <c r="N34" s="10">
        <v>0</v>
      </c>
      <c r="O34" s="10">
        <v>0</v>
      </c>
      <c r="P34" s="10">
        <f t="shared" si="1"/>
        <v>9810.34</v>
      </c>
    </row>
    <row r="35" spans="1:16" ht="10.9" customHeight="1" x14ac:dyDescent="0.2">
      <c r="A35" s="13" t="s">
        <v>46</v>
      </c>
      <c r="B35" s="10">
        <v>28775000</v>
      </c>
      <c r="C35" s="10">
        <v>27948306</v>
      </c>
      <c r="D35" s="10">
        <v>1449100</v>
      </c>
      <c r="E35" s="10">
        <v>1438300</v>
      </c>
      <c r="F35" s="10">
        <v>1591492.66</v>
      </c>
      <c r="G35" s="10">
        <v>3997937.79</v>
      </c>
      <c r="H35" s="10">
        <v>0</v>
      </c>
      <c r="I35" s="10">
        <v>0</v>
      </c>
      <c r="J35" s="10">
        <v>0</v>
      </c>
      <c r="K35" s="10">
        <v>0</v>
      </c>
      <c r="L35" s="10">
        <v>0</v>
      </c>
      <c r="M35" s="10">
        <v>0</v>
      </c>
      <c r="N35" s="10">
        <v>0</v>
      </c>
      <c r="O35" s="10">
        <v>0</v>
      </c>
      <c r="P35" s="10">
        <f t="shared" si="1"/>
        <v>8476830.4499999993</v>
      </c>
    </row>
    <row r="36" spans="1:16" ht="10.9" customHeight="1" x14ac:dyDescent="0.2">
      <c r="A36" s="13" t="s">
        <v>47</v>
      </c>
      <c r="B36" s="10">
        <v>0</v>
      </c>
      <c r="C36" s="10">
        <v>0</v>
      </c>
      <c r="D36" s="10">
        <v>0</v>
      </c>
      <c r="E36" s="10">
        <v>0</v>
      </c>
      <c r="F36" s="10">
        <v>0</v>
      </c>
      <c r="G36" s="10">
        <v>0</v>
      </c>
      <c r="H36" s="10">
        <v>0</v>
      </c>
      <c r="I36" s="10">
        <v>0</v>
      </c>
      <c r="J36" s="10">
        <v>0</v>
      </c>
      <c r="K36" s="10">
        <v>0</v>
      </c>
      <c r="L36" s="10">
        <v>0</v>
      </c>
      <c r="M36" s="10">
        <v>0</v>
      </c>
      <c r="N36" s="10">
        <v>0</v>
      </c>
      <c r="O36" s="10">
        <v>0</v>
      </c>
      <c r="P36" s="10">
        <f t="shared" si="1"/>
        <v>0</v>
      </c>
    </row>
    <row r="37" spans="1:16" ht="10.9" customHeight="1" x14ac:dyDescent="0.2">
      <c r="A37" s="14" t="s">
        <v>48</v>
      </c>
      <c r="B37" s="10">
        <v>14654000</v>
      </c>
      <c r="C37" s="10">
        <v>10070128</v>
      </c>
      <c r="D37" s="10">
        <v>0</v>
      </c>
      <c r="E37" s="10">
        <v>42700</v>
      </c>
      <c r="F37" s="10">
        <v>1118497.77</v>
      </c>
      <c r="G37" s="10">
        <v>1232602.23</v>
      </c>
      <c r="H37" s="10">
        <v>1202182.1499999999</v>
      </c>
      <c r="I37" s="10">
        <v>0</v>
      </c>
      <c r="J37" s="10">
        <v>0</v>
      </c>
      <c r="K37" s="10">
        <v>0</v>
      </c>
      <c r="L37" s="10">
        <v>0</v>
      </c>
      <c r="M37" s="10">
        <v>0</v>
      </c>
      <c r="N37" s="10">
        <v>0</v>
      </c>
      <c r="O37" s="10">
        <v>0</v>
      </c>
      <c r="P37" s="10">
        <f t="shared" si="1"/>
        <v>3595982.15</v>
      </c>
    </row>
    <row r="38" spans="1:16" ht="9.6" customHeight="1" x14ac:dyDescent="0.2">
      <c r="A38" s="15" t="s">
        <v>49</v>
      </c>
      <c r="B38" s="8">
        <f t="shared" ref="B38:P38" si="4">B39+B40+B42+B44+B45+B46+B41+B43</f>
        <v>1213306930</v>
      </c>
      <c r="C38" s="8">
        <f t="shared" si="4"/>
        <v>1238274434</v>
      </c>
      <c r="D38" s="8">
        <f t="shared" si="4"/>
        <v>48431873.210000001</v>
      </c>
      <c r="E38" s="8">
        <f t="shared" si="4"/>
        <v>92317866.210000008</v>
      </c>
      <c r="F38" s="8">
        <f t="shared" si="4"/>
        <v>134796583.94</v>
      </c>
      <c r="G38" s="8">
        <f t="shared" si="4"/>
        <v>115038054.37</v>
      </c>
      <c r="H38" s="8">
        <f t="shared" si="4"/>
        <v>110264016.50999999</v>
      </c>
      <c r="I38" s="8">
        <f t="shared" si="4"/>
        <v>0</v>
      </c>
      <c r="J38" s="8">
        <f t="shared" si="4"/>
        <v>0</v>
      </c>
      <c r="K38" s="8">
        <f t="shared" si="4"/>
        <v>0</v>
      </c>
      <c r="L38" s="8">
        <f t="shared" si="4"/>
        <v>0</v>
      </c>
      <c r="M38" s="8">
        <f t="shared" si="4"/>
        <v>0</v>
      </c>
      <c r="N38" s="8">
        <f t="shared" si="4"/>
        <v>0</v>
      </c>
      <c r="O38" s="8">
        <f t="shared" si="4"/>
        <v>0</v>
      </c>
      <c r="P38" s="8">
        <f t="shared" si="4"/>
        <v>500848394.23999995</v>
      </c>
    </row>
    <row r="39" spans="1:16" x14ac:dyDescent="0.2">
      <c r="A39" s="13" t="s">
        <v>50</v>
      </c>
      <c r="B39" s="10">
        <v>212609688</v>
      </c>
      <c r="C39" s="10">
        <v>237125076</v>
      </c>
      <c r="D39" s="10">
        <v>0</v>
      </c>
      <c r="E39" s="10">
        <v>17461800</v>
      </c>
      <c r="F39" s="10">
        <v>15141011.229999999</v>
      </c>
      <c r="G39" s="10">
        <v>34056883.659999996</v>
      </c>
      <c r="H39" s="10">
        <v>29086217</v>
      </c>
      <c r="I39" s="10">
        <v>0</v>
      </c>
      <c r="J39" s="10">
        <v>0</v>
      </c>
      <c r="K39" s="10">
        <v>0</v>
      </c>
      <c r="L39" s="10">
        <v>0</v>
      </c>
      <c r="M39" s="10">
        <v>0</v>
      </c>
      <c r="N39" s="10">
        <v>0</v>
      </c>
      <c r="O39" s="10">
        <v>0</v>
      </c>
      <c r="P39" s="10">
        <f t="shared" ref="P39:P75" si="5">D39+E39+F39+G39+H39+I39+J39+K39+L39+M39+N39+O39</f>
        <v>95745911.889999986</v>
      </c>
    </row>
    <row r="40" spans="1:16" x14ac:dyDescent="0.2">
      <c r="A40" s="13" t="s">
        <v>51</v>
      </c>
      <c r="B40" s="10">
        <v>584356474</v>
      </c>
      <c r="C40" s="10">
        <v>584356474</v>
      </c>
      <c r="D40" s="10">
        <v>48211545.210000001</v>
      </c>
      <c r="E40" s="10">
        <v>48211545.210000001</v>
      </c>
      <c r="F40" s="10">
        <v>48211545.210000001</v>
      </c>
      <c r="G40" s="10">
        <v>48211545.210000001</v>
      </c>
      <c r="H40" s="10">
        <v>48211544.82</v>
      </c>
      <c r="I40" s="10">
        <v>0</v>
      </c>
      <c r="J40" s="10">
        <v>0</v>
      </c>
      <c r="K40" s="10">
        <v>0</v>
      </c>
      <c r="L40" s="10">
        <v>0</v>
      </c>
      <c r="M40" s="10">
        <v>0</v>
      </c>
      <c r="N40" s="10">
        <v>0</v>
      </c>
      <c r="O40" s="10">
        <v>0</v>
      </c>
      <c r="P40" s="10">
        <f t="shared" si="5"/>
        <v>241057725.66</v>
      </c>
    </row>
    <row r="41" spans="1:16" x14ac:dyDescent="0.2">
      <c r="A41" s="13" t="s">
        <v>52</v>
      </c>
      <c r="B41" s="10">
        <v>0</v>
      </c>
      <c r="C41" s="10">
        <v>0</v>
      </c>
      <c r="D41" s="10">
        <v>0</v>
      </c>
      <c r="E41" s="10">
        <v>0</v>
      </c>
      <c r="F41" s="10">
        <v>0</v>
      </c>
      <c r="G41" s="10">
        <v>0</v>
      </c>
      <c r="H41" s="10">
        <v>0</v>
      </c>
      <c r="I41" s="10">
        <v>0</v>
      </c>
      <c r="J41" s="10">
        <v>0</v>
      </c>
      <c r="K41" s="10">
        <v>0</v>
      </c>
      <c r="L41" s="10">
        <v>0</v>
      </c>
      <c r="M41" s="10">
        <v>0</v>
      </c>
      <c r="N41" s="10">
        <v>0</v>
      </c>
      <c r="O41" s="10">
        <v>0</v>
      </c>
      <c r="P41" s="10">
        <f t="shared" si="5"/>
        <v>0</v>
      </c>
    </row>
    <row r="42" spans="1:16" x14ac:dyDescent="0.2">
      <c r="A42" s="13" t="s">
        <v>53</v>
      </c>
      <c r="B42" s="10">
        <v>169657636</v>
      </c>
      <c r="C42" s="10">
        <v>169657636</v>
      </c>
      <c r="D42" s="10">
        <v>0</v>
      </c>
      <c r="E42" s="10">
        <v>26544521</v>
      </c>
      <c r="F42" s="10">
        <v>13272260.5</v>
      </c>
      <c r="G42" s="10">
        <v>13272260.5</v>
      </c>
      <c r="H42" s="10">
        <v>13272260.5</v>
      </c>
      <c r="I42" s="10">
        <v>0</v>
      </c>
      <c r="J42" s="10">
        <v>0</v>
      </c>
      <c r="K42" s="10">
        <v>0</v>
      </c>
      <c r="L42" s="10">
        <v>0</v>
      </c>
      <c r="M42" s="10">
        <v>0</v>
      </c>
      <c r="N42" s="10">
        <v>0</v>
      </c>
      <c r="O42" s="10">
        <v>0</v>
      </c>
      <c r="P42" s="10">
        <f t="shared" si="5"/>
        <v>66361302.5</v>
      </c>
    </row>
    <row r="43" spans="1:16" x14ac:dyDescent="0.2">
      <c r="A43" s="13" t="s">
        <v>54</v>
      </c>
      <c r="B43" s="10">
        <v>0</v>
      </c>
      <c r="C43" s="10">
        <v>0</v>
      </c>
      <c r="D43" s="10">
        <v>0</v>
      </c>
      <c r="E43" s="10">
        <v>0</v>
      </c>
      <c r="F43" s="10">
        <v>0</v>
      </c>
      <c r="G43" s="10">
        <v>0</v>
      </c>
      <c r="H43" s="10">
        <v>0</v>
      </c>
      <c r="I43" s="10">
        <v>0</v>
      </c>
      <c r="J43" s="10">
        <v>0</v>
      </c>
      <c r="K43" s="10">
        <v>0</v>
      </c>
      <c r="L43" s="10">
        <v>0</v>
      </c>
      <c r="M43" s="10">
        <v>0</v>
      </c>
      <c r="N43" s="10">
        <v>0</v>
      </c>
      <c r="O43" s="10">
        <v>0</v>
      </c>
      <c r="P43" s="10">
        <f t="shared" si="5"/>
        <v>0</v>
      </c>
    </row>
    <row r="44" spans="1:16" x14ac:dyDescent="0.2">
      <c r="A44" s="9" t="s">
        <v>55</v>
      </c>
      <c r="B44" s="10">
        <v>0</v>
      </c>
      <c r="C44" s="10">
        <v>0</v>
      </c>
      <c r="D44" s="10">
        <v>0</v>
      </c>
      <c r="E44" s="10">
        <v>0</v>
      </c>
      <c r="F44" s="10">
        <v>0</v>
      </c>
      <c r="G44" s="10">
        <v>0</v>
      </c>
      <c r="H44" s="10">
        <v>0</v>
      </c>
      <c r="I44" s="10">
        <v>0</v>
      </c>
      <c r="J44" s="10">
        <v>0</v>
      </c>
      <c r="K44" s="10">
        <v>0</v>
      </c>
      <c r="L44" s="10">
        <v>0</v>
      </c>
      <c r="M44" s="10">
        <v>0</v>
      </c>
      <c r="N44" s="10">
        <v>0</v>
      </c>
      <c r="O44" s="10">
        <v>0</v>
      </c>
      <c r="P44" s="10">
        <f t="shared" si="5"/>
        <v>0</v>
      </c>
    </row>
    <row r="45" spans="1:16" x14ac:dyDescent="0.2">
      <c r="A45" s="11" t="s">
        <v>56</v>
      </c>
      <c r="B45" s="10">
        <v>12000000</v>
      </c>
      <c r="C45" s="10">
        <v>12452116</v>
      </c>
      <c r="D45" s="10">
        <v>0</v>
      </c>
      <c r="E45" s="10">
        <v>0</v>
      </c>
      <c r="F45" s="10">
        <v>0</v>
      </c>
      <c r="G45" s="10">
        <v>0</v>
      </c>
      <c r="H45" s="10">
        <v>196629.19</v>
      </c>
      <c r="I45" s="10">
        <v>0</v>
      </c>
      <c r="J45" s="10">
        <v>0</v>
      </c>
      <c r="K45" s="10">
        <v>0</v>
      </c>
      <c r="L45" s="10">
        <v>0</v>
      </c>
      <c r="M45" s="10">
        <v>0</v>
      </c>
      <c r="N45" s="10">
        <v>0</v>
      </c>
      <c r="O45" s="10">
        <v>0</v>
      </c>
      <c r="P45" s="10">
        <f t="shared" si="5"/>
        <v>196629.19</v>
      </c>
    </row>
    <row r="46" spans="1:16" x14ac:dyDescent="0.2">
      <c r="A46" s="11" t="s">
        <v>57</v>
      </c>
      <c r="B46" s="10">
        <v>234683132</v>
      </c>
      <c r="C46" s="10">
        <v>234683132</v>
      </c>
      <c r="D46" s="10">
        <v>220328</v>
      </c>
      <c r="E46" s="10">
        <v>100000</v>
      </c>
      <c r="F46" s="10">
        <v>58171767</v>
      </c>
      <c r="G46" s="10">
        <v>19497365</v>
      </c>
      <c r="H46" s="10">
        <v>19497365</v>
      </c>
      <c r="I46" s="10">
        <v>0</v>
      </c>
      <c r="J46" s="10">
        <v>0</v>
      </c>
      <c r="K46" s="10">
        <v>0</v>
      </c>
      <c r="L46" s="10">
        <v>0</v>
      </c>
      <c r="M46" s="10">
        <v>0</v>
      </c>
      <c r="N46" s="10">
        <v>0</v>
      </c>
      <c r="O46" s="10">
        <v>0</v>
      </c>
      <c r="P46" s="10">
        <f t="shared" si="5"/>
        <v>97486825</v>
      </c>
    </row>
    <row r="47" spans="1:16" s="16" customFormat="1" ht="15" x14ac:dyDescent="0.2">
      <c r="A47" s="7" t="s">
        <v>58</v>
      </c>
      <c r="B47" s="8">
        <f t="shared" ref="B47:P47" si="6">SUM(B48:B53)</f>
        <v>20000000</v>
      </c>
      <c r="C47" s="8">
        <f t="shared" si="6"/>
        <v>20000000</v>
      </c>
      <c r="D47" s="8">
        <f t="shared" si="6"/>
        <v>0</v>
      </c>
      <c r="E47" s="8">
        <f t="shared" si="6"/>
        <v>5000000</v>
      </c>
      <c r="F47" s="8">
        <f t="shared" si="6"/>
        <v>0</v>
      </c>
      <c r="G47" s="8">
        <f t="shared" si="6"/>
        <v>5000000</v>
      </c>
      <c r="H47" s="8">
        <f t="shared" si="6"/>
        <v>0</v>
      </c>
      <c r="I47" s="8">
        <f t="shared" si="6"/>
        <v>0</v>
      </c>
      <c r="J47" s="8">
        <f t="shared" si="6"/>
        <v>0</v>
      </c>
      <c r="K47" s="8">
        <f t="shared" si="6"/>
        <v>0</v>
      </c>
      <c r="L47" s="8">
        <f t="shared" si="6"/>
        <v>0</v>
      </c>
      <c r="M47" s="8">
        <f t="shared" si="6"/>
        <v>0</v>
      </c>
      <c r="N47" s="8">
        <f t="shared" si="6"/>
        <v>0</v>
      </c>
      <c r="O47" s="8">
        <f t="shared" si="6"/>
        <v>0</v>
      </c>
      <c r="P47" s="8">
        <f t="shared" si="6"/>
        <v>10000000</v>
      </c>
    </row>
    <row r="48" spans="1:16" x14ac:dyDescent="0.2">
      <c r="A48" s="11" t="s">
        <v>59</v>
      </c>
      <c r="B48" s="10">
        <v>0</v>
      </c>
      <c r="C48" s="10">
        <v>0</v>
      </c>
      <c r="D48" s="10">
        <v>0</v>
      </c>
      <c r="E48" s="10">
        <v>0</v>
      </c>
      <c r="F48" s="10">
        <v>0</v>
      </c>
      <c r="G48" s="10">
        <v>0</v>
      </c>
      <c r="H48" s="10">
        <v>0</v>
      </c>
      <c r="I48" s="10">
        <v>0</v>
      </c>
      <c r="J48" s="10">
        <v>0</v>
      </c>
      <c r="K48" s="10">
        <v>0</v>
      </c>
      <c r="L48" s="10">
        <v>0</v>
      </c>
      <c r="M48" s="10">
        <v>0</v>
      </c>
      <c r="N48" s="10">
        <v>0</v>
      </c>
      <c r="O48" s="10">
        <v>0</v>
      </c>
      <c r="P48" s="10">
        <f t="shared" si="5"/>
        <v>0</v>
      </c>
    </row>
    <row r="49" spans="1:16" x14ac:dyDescent="0.2">
      <c r="A49" s="11" t="s">
        <v>60</v>
      </c>
      <c r="B49" s="10">
        <v>20000000</v>
      </c>
      <c r="C49" s="10">
        <v>20000000</v>
      </c>
      <c r="D49" s="10">
        <v>0</v>
      </c>
      <c r="E49" s="10">
        <v>5000000</v>
      </c>
      <c r="F49" s="10">
        <v>0</v>
      </c>
      <c r="G49" s="10">
        <v>5000000</v>
      </c>
      <c r="H49" s="10">
        <v>0</v>
      </c>
      <c r="I49" s="10">
        <v>0</v>
      </c>
      <c r="J49" s="10">
        <v>0</v>
      </c>
      <c r="K49" s="10">
        <v>0</v>
      </c>
      <c r="L49" s="10">
        <v>0</v>
      </c>
      <c r="M49" s="10">
        <v>0</v>
      </c>
      <c r="N49" s="10">
        <v>0</v>
      </c>
      <c r="O49" s="10">
        <v>0</v>
      </c>
      <c r="P49" s="10">
        <f t="shared" si="5"/>
        <v>10000000</v>
      </c>
    </row>
    <row r="50" spans="1:16" x14ac:dyDescent="0.2">
      <c r="A50" s="11" t="s">
        <v>61</v>
      </c>
      <c r="B50" s="10">
        <v>0</v>
      </c>
      <c r="C50" s="10">
        <v>0</v>
      </c>
      <c r="D50" s="10">
        <v>0</v>
      </c>
      <c r="E50" s="10">
        <v>0</v>
      </c>
      <c r="F50" s="10">
        <v>0</v>
      </c>
      <c r="G50" s="10">
        <v>0</v>
      </c>
      <c r="H50" s="10">
        <v>0</v>
      </c>
      <c r="I50" s="10">
        <v>0</v>
      </c>
      <c r="J50" s="10">
        <v>0</v>
      </c>
      <c r="K50" s="10">
        <v>0</v>
      </c>
      <c r="L50" s="10">
        <v>0</v>
      </c>
      <c r="M50" s="10">
        <v>0</v>
      </c>
      <c r="N50" s="10">
        <v>0</v>
      </c>
      <c r="O50" s="10">
        <v>0</v>
      </c>
      <c r="P50" s="10">
        <f t="shared" si="5"/>
        <v>0</v>
      </c>
    </row>
    <row r="51" spans="1:16" x14ac:dyDescent="0.2">
      <c r="A51" s="11" t="s">
        <v>62</v>
      </c>
      <c r="B51" s="10">
        <v>0</v>
      </c>
      <c r="C51" s="10">
        <v>0</v>
      </c>
      <c r="D51" s="10">
        <v>0</v>
      </c>
      <c r="E51" s="10">
        <v>0</v>
      </c>
      <c r="F51" s="10">
        <v>0</v>
      </c>
      <c r="G51" s="10">
        <v>0</v>
      </c>
      <c r="H51" s="10">
        <v>0</v>
      </c>
      <c r="I51" s="10">
        <v>0</v>
      </c>
      <c r="J51" s="10">
        <v>0</v>
      </c>
      <c r="K51" s="10">
        <v>0</v>
      </c>
      <c r="L51" s="10">
        <v>0</v>
      </c>
      <c r="M51" s="10">
        <v>0</v>
      </c>
      <c r="N51" s="10">
        <v>0</v>
      </c>
      <c r="O51" s="10">
        <v>0</v>
      </c>
      <c r="P51" s="10">
        <f t="shared" si="5"/>
        <v>0</v>
      </c>
    </row>
    <row r="52" spans="1:16" x14ac:dyDescent="0.2">
      <c r="A52" s="11" t="s">
        <v>63</v>
      </c>
      <c r="B52" s="10">
        <v>0</v>
      </c>
      <c r="C52" s="10">
        <v>0</v>
      </c>
      <c r="D52" s="10">
        <v>0</v>
      </c>
      <c r="E52" s="10">
        <v>0</v>
      </c>
      <c r="F52" s="10">
        <v>0</v>
      </c>
      <c r="G52" s="10">
        <v>0</v>
      </c>
      <c r="H52" s="10">
        <v>0</v>
      </c>
      <c r="I52" s="10">
        <v>0</v>
      </c>
      <c r="J52" s="10">
        <v>0</v>
      </c>
      <c r="K52" s="10">
        <v>0</v>
      </c>
      <c r="L52" s="10">
        <v>0</v>
      </c>
      <c r="M52" s="10">
        <v>0</v>
      </c>
      <c r="N52" s="10">
        <v>0</v>
      </c>
      <c r="O52" s="10">
        <v>0</v>
      </c>
      <c r="P52" s="10">
        <f t="shared" si="5"/>
        <v>0</v>
      </c>
    </row>
    <row r="53" spans="1:16" x14ac:dyDescent="0.2">
      <c r="A53" s="11" t="s">
        <v>64</v>
      </c>
      <c r="B53" s="10">
        <v>0</v>
      </c>
      <c r="C53" s="10">
        <v>0</v>
      </c>
      <c r="D53" s="10">
        <v>0</v>
      </c>
      <c r="E53" s="10">
        <v>0</v>
      </c>
      <c r="F53" s="10">
        <v>0</v>
      </c>
      <c r="G53" s="10">
        <v>0</v>
      </c>
      <c r="H53" s="10">
        <v>0</v>
      </c>
      <c r="I53" s="10">
        <v>0</v>
      </c>
      <c r="J53" s="10">
        <v>0</v>
      </c>
      <c r="K53" s="10">
        <v>0</v>
      </c>
      <c r="L53" s="10">
        <v>0</v>
      </c>
      <c r="M53" s="10">
        <v>0</v>
      </c>
      <c r="N53" s="10">
        <v>0</v>
      </c>
      <c r="O53" s="10">
        <v>0</v>
      </c>
      <c r="P53" s="10">
        <f t="shared" si="5"/>
        <v>0</v>
      </c>
    </row>
    <row r="54" spans="1:16" ht="16.149999999999999" customHeight="1" x14ac:dyDescent="0.2">
      <c r="A54" s="7" t="s">
        <v>65</v>
      </c>
      <c r="B54" s="8">
        <f t="shared" ref="B54:P54" si="7">B55+B56+B58+B59+B60+B62+B57+B63+B61</f>
        <v>18840000</v>
      </c>
      <c r="C54" s="8">
        <f t="shared" si="7"/>
        <v>19340000</v>
      </c>
      <c r="D54" s="8">
        <f t="shared" si="7"/>
        <v>0</v>
      </c>
      <c r="E54" s="8">
        <f t="shared" si="7"/>
        <v>0</v>
      </c>
      <c r="F54" s="8">
        <f t="shared" si="7"/>
        <v>15576</v>
      </c>
      <c r="G54" s="8">
        <f t="shared" si="7"/>
        <v>0</v>
      </c>
      <c r="H54" s="8">
        <f t="shared" si="7"/>
        <v>471622.42</v>
      </c>
      <c r="I54" s="8">
        <f t="shared" si="7"/>
        <v>0</v>
      </c>
      <c r="J54" s="8">
        <f t="shared" si="7"/>
        <v>0</v>
      </c>
      <c r="K54" s="8">
        <f t="shared" si="7"/>
        <v>0</v>
      </c>
      <c r="L54" s="8">
        <f t="shared" si="7"/>
        <v>0</v>
      </c>
      <c r="M54" s="8">
        <f t="shared" si="7"/>
        <v>0</v>
      </c>
      <c r="N54" s="8">
        <f t="shared" si="7"/>
        <v>0</v>
      </c>
      <c r="O54" s="8">
        <f t="shared" si="7"/>
        <v>0</v>
      </c>
      <c r="P54" s="8">
        <f t="shared" si="7"/>
        <v>487198.42</v>
      </c>
    </row>
    <row r="55" spans="1:16" ht="10.9" customHeight="1" x14ac:dyDescent="0.2">
      <c r="A55" s="9" t="s">
        <v>66</v>
      </c>
      <c r="B55" s="10">
        <v>3900000</v>
      </c>
      <c r="C55" s="10">
        <v>9161820</v>
      </c>
      <c r="D55" s="10">
        <v>0</v>
      </c>
      <c r="E55" s="10">
        <v>0</v>
      </c>
      <c r="F55" s="10">
        <v>15576</v>
      </c>
      <c r="G55" s="10">
        <v>0</v>
      </c>
      <c r="H55" s="10">
        <v>241622.33</v>
      </c>
      <c r="I55" s="10">
        <v>0</v>
      </c>
      <c r="J55" s="10">
        <v>0</v>
      </c>
      <c r="K55" s="10">
        <v>0</v>
      </c>
      <c r="L55" s="10">
        <v>0</v>
      </c>
      <c r="M55" s="10">
        <v>0</v>
      </c>
      <c r="N55" s="10">
        <v>0</v>
      </c>
      <c r="O55" s="10">
        <v>0</v>
      </c>
      <c r="P55" s="10">
        <f t="shared" ref="P55:P60" si="8">D55+E55+F55+G55+H55+I55+J55+K55+L55+M55+N55+O55</f>
        <v>257198.33</v>
      </c>
    </row>
    <row r="56" spans="1:16" ht="10.9" customHeight="1" x14ac:dyDescent="0.2">
      <c r="A56" s="11" t="s">
        <v>67</v>
      </c>
      <c r="B56" s="10">
        <v>4200000</v>
      </c>
      <c r="C56" s="10">
        <v>3270800</v>
      </c>
      <c r="D56" s="10">
        <v>0</v>
      </c>
      <c r="E56" s="10">
        <v>0</v>
      </c>
      <c r="F56" s="10">
        <v>0</v>
      </c>
      <c r="G56" s="10">
        <v>0</v>
      </c>
      <c r="H56" s="10">
        <v>70000</v>
      </c>
      <c r="I56" s="10">
        <v>0</v>
      </c>
      <c r="J56" s="10">
        <v>0</v>
      </c>
      <c r="K56" s="10">
        <v>0</v>
      </c>
      <c r="L56" s="10">
        <v>0</v>
      </c>
      <c r="M56" s="10">
        <v>0</v>
      </c>
      <c r="N56" s="10">
        <v>0</v>
      </c>
      <c r="O56" s="10">
        <v>0</v>
      </c>
      <c r="P56" s="10">
        <f t="shared" si="8"/>
        <v>70000</v>
      </c>
    </row>
    <row r="57" spans="1:16" ht="10.9" customHeight="1" x14ac:dyDescent="0.2">
      <c r="A57" s="11" t="s">
        <v>68</v>
      </c>
      <c r="B57" s="10">
        <v>10000</v>
      </c>
      <c r="C57" s="10">
        <v>10000</v>
      </c>
      <c r="D57" s="10">
        <v>0</v>
      </c>
      <c r="E57" s="10">
        <v>0</v>
      </c>
      <c r="F57" s="10">
        <v>0</v>
      </c>
      <c r="G57" s="10">
        <v>0</v>
      </c>
      <c r="H57" s="10">
        <v>0</v>
      </c>
      <c r="I57" s="10">
        <v>0</v>
      </c>
      <c r="J57" s="10">
        <v>0</v>
      </c>
      <c r="K57" s="10">
        <v>0</v>
      </c>
      <c r="L57" s="10">
        <v>0</v>
      </c>
      <c r="M57" s="10">
        <v>0</v>
      </c>
      <c r="N57" s="10">
        <v>0</v>
      </c>
      <c r="O57" s="10">
        <v>0</v>
      </c>
      <c r="P57" s="10">
        <f t="shared" si="8"/>
        <v>0</v>
      </c>
    </row>
    <row r="58" spans="1:16" ht="10.9" customHeight="1" x14ac:dyDescent="0.2">
      <c r="A58" s="11" t="s">
        <v>69</v>
      </c>
      <c r="B58" s="10">
        <v>3420000</v>
      </c>
      <c r="C58" s="10">
        <v>3420000</v>
      </c>
      <c r="D58" s="10">
        <v>0</v>
      </c>
      <c r="E58" s="10">
        <v>0</v>
      </c>
      <c r="F58" s="10">
        <v>0</v>
      </c>
      <c r="G58" s="10">
        <v>0</v>
      </c>
      <c r="H58" s="10">
        <v>0</v>
      </c>
      <c r="I58" s="10">
        <v>0</v>
      </c>
      <c r="J58" s="10">
        <v>0</v>
      </c>
      <c r="K58" s="10">
        <v>0</v>
      </c>
      <c r="L58" s="10">
        <v>0</v>
      </c>
      <c r="M58" s="10">
        <v>0</v>
      </c>
      <c r="N58" s="10">
        <v>0</v>
      </c>
      <c r="O58" s="10">
        <v>0</v>
      </c>
      <c r="P58" s="10">
        <f t="shared" si="8"/>
        <v>0</v>
      </c>
    </row>
    <row r="59" spans="1:16" ht="10.9" customHeight="1" x14ac:dyDescent="0.2">
      <c r="A59" s="11" t="s">
        <v>70</v>
      </c>
      <c r="B59" s="10">
        <v>7200000</v>
      </c>
      <c r="C59" s="10">
        <v>3237380</v>
      </c>
      <c r="D59" s="10">
        <v>0</v>
      </c>
      <c r="E59" s="10">
        <v>0</v>
      </c>
      <c r="F59" s="10">
        <v>0</v>
      </c>
      <c r="G59" s="10">
        <v>0</v>
      </c>
      <c r="H59" s="10">
        <v>50999.95</v>
      </c>
      <c r="I59" s="10">
        <v>0</v>
      </c>
      <c r="J59" s="10">
        <v>0</v>
      </c>
      <c r="K59" s="10">
        <v>0</v>
      </c>
      <c r="L59" s="10">
        <v>0</v>
      </c>
      <c r="M59" s="10">
        <v>0</v>
      </c>
      <c r="N59" s="10">
        <v>0</v>
      </c>
      <c r="O59" s="10">
        <v>0</v>
      </c>
      <c r="P59" s="10">
        <f t="shared" si="8"/>
        <v>50999.95</v>
      </c>
    </row>
    <row r="60" spans="1:16" ht="10.9" customHeight="1" x14ac:dyDescent="0.2">
      <c r="A60" s="11" t="s">
        <v>71</v>
      </c>
      <c r="B60" s="10">
        <v>100000</v>
      </c>
      <c r="C60" s="10">
        <v>230000</v>
      </c>
      <c r="D60" s="10">
        <v>0</v>
      </c>
      <c r="E60" s="10">
        <v>0</v>
      </c>
      <c r="F60" s="10">
        <v>0</v>
      </c>
      <c r="G60" s="10">
        <v>0</v>
      </c>
      <c r="H60" s="10">
        <v>109000.14</v>
      </c>
      <c r="I60" s="10">
        <v>0</v>
      </c>
      <c r="J60" s="10">
        <v>0</v>
      </c>
      <c r="K60" s="10">
        <v>0</v>
      </c>
      <c r="L60" s="10">
        <v>0</v>
      </c>
      <c r="M60" s="10">
        <v>0</v>
      </c>
      <c r="N60" s="10">
        <v>0</v>
      </c>
      <c r="O60" s="10">
        <v>0</v>
      </c>
      <c r="P60" s="10">
        <f t="shared" si="8"/>
        <v>109000.14</v>
      </c>
    </row>
    <row r="61" spans="1:16" ht="10.9" customHeight="1" x14ac:dyDescent="0.2">
      <c r="A61" s="9" t="s">
        <v>72</v>
      </c>
      <c r="B61" s="10">
        <v>0</v>
      </c>
      <c r="C61" s="10">
        <v>0</v>
      </c>
      <c r="D61" s="10">
        <v>0</v>
      </c>
      <c r="E61" s="10">
        <v>0</v>
      </c>
      <c r="F61" s="10">
        <v>0</v>
      </c>
      <c r="G61" s="10">
        <v>0</v>
      </c>
      <c r="H61" s="10">
        <v>0</v>
      </c>
      <c r="I61" s="10">
        <v>0</v>
      </c>
      <c r="J61" s="10">
        <v>0</v>
      </c>
      <c r="K61" s="10">
        <v>0</v>
      </c>
      <c r="L61" s="10">
        <v>0</v>
      </c>
      <c r="M61" s="10">
        <v>0</v>
      </c>
      <c r="N61" s="10">
        <v>0</v>
      </c>
      <c r="O61" s="10">
        <v>0</v>
      </c>
      <c r="P61" s="10">
        <f t="shared" si="5"/>
        <v>0</v>
      </c>
    </row>
    <row r="62" spans="1:16" ht="10.9" customHeight="1" x14ac:dyDescent="0.2">
      <c r="A62" s="9" t="s">
        <v>73</v>
      </c>
      <c r="B62" s="10">
        <v>0</v>
      </c>
      <c r="C62" s="10">
        <v>0</v>
      </c>
      <c r="D62" s="10">
        <v>0</v>
      </c>
      <c r="E62" s="10">
        <v>0</v>
      </c>
      <c r="F62" s="10">
        <v>0</v>
      </c>
      <c r="G62" s="10">
        <v>0</v>
      </c>
      <c r="H62" s="10">
        <v>0</v>
      </c>
      <c r="I62" s="10">
        <v>0</v>
      </c>
      <c r="J62" s="10">
        <v>0</v>
      </c>
      <c r="K62" s="10">
        <v>0</v>
      </c>
      <c r="L62" s="10">
        <v>0</v>
      </c>
      <c r="M62" s="10">
        <v>0</v>
      </c>
      <c r="N62" s="10">
        <v>0</v>
      </c>
      <c r="O62" s="10">
        <v>0</v>
      </c>
      <c r="P62" s="10">
        <f t="shared" si="5"/>
        <v>0</v>
      </c>
    </row>
    <row r="63" spans="1:16" ht="10.9" customHeight="1" x14ac:dyDescent="0.2">
      <c r="A63" s="11" t="s">
        <v>74</v>
      </c>
      <c r="B63" s="10">
        <v>10000</v>
      </c>
      <c r="C63" s="10">
        <v>10000</v>
      </c>
      <c r="D63" s="10">
        <v>0</v>
      </c>
      <c r="E63" s="10">
        <v>0</v>
      </c>
      <c r="F63" s="10">
        <v>0</v>
      </c>
      <c r="G63" s="10">
        <v>0</v>
      </c>
      <c r="H63" s="10">
        <v>0</v>
      </c>
      <c r="I63" s="10">
        <v>0</v>
      </c>
      <c r="J63" s="10">
        <v>0</v>
      </c>
      <c r="K63" s="10">
        <v>0</v>
      </c>
      <c r="L63" s="10">
        <v>0</v>
      </c>
      <c r="M63" s="10">
        <v>0</v>
      </c>
      <c r="N63" s="10">
        <v>0</v>
      </c>
      <c r="O63" s="10">
        <v>0</v>
      </c>
      <c r="P63" s="10">
        <f t="shared" si="5"/>
        <v>0</v>
      </c>
    </row>
    <row r="64" spans="1:16" x14ac:dyDescent="0.2">
      <c r="A64" s="17" t="s">
        <v>75</v>
      </c>
      <c r="B64" s="8">
        <f t="shared" ref="B64:P64" si="9">B65+B66+B67+B68</f>
        <v>5200000</v>
      </c>
      <c r="C64" s="8">
        <f t="shared" si="9"/>
        <v>5200000</v>
      </c>
      <c r="D64" s="8">
        <f t="shared" si="9"/>
        <v>0</v>
      </c>
      <c r="E64" s="8">
        <f t="shared" si="9"/>
        <v>0</v>
      </c>
      <c r="F64" s="8">
        <f t="shared" si="9"/>
        <v>1678123.78</v>
      </c>
      <c r="G64" s="8">
        <f t="shared" si="9"/>
        <v>0</v>
      </c>
      <c r="H64" s="8">
        <f t="shared" si="9"/>
        <v>0</v>
      </c>
      <c r="I64" s="8">
        <f t="shared" si="9"/>
        <v>0</v>
      </c>
      <c r="J64" s="8">
        <f t="shared" si="9"/>
        <v>0</v>
      </c>
      <c r="K64" s="8">
        <f t="shared" si="9"/>
        <v>0</v>
      </c>
      <c r="L64" s="8">
        <f t="shared" si="9"/>
        <v>0</v>
      </c>
      <c r="M64" s="8">
        <f t="shared" si="9"/>
        <v>0</v>
      </c>
      <c r="N64" s="8">
        <f t="shared" si="9"/>
        <v>0</v>
      </c>
      <c r="O64" s="8">
        <f t="shared" si="9"/>
        <v>0</v>
      </c>
      <c r="P64" s="8">
        <f t="shared" si="9"/>
        <v>1678123.78</v>
      </c>
    </row>
    <row r="65" spans="1:16" x14ac:dyDescent="0.2">
      <c r="A65" s="9" t="s">
        <v>76</v>
      </c>
      <c r="B65" s="10">
        <v>5000000</v>
      </c>
      <c r="C65" s="10">
        <v>5000000</v>
      </c>
      <c r="D65" s="10">
        <v>0</v>
      </c>
      <c r="E65" s="10">
        <v>0</v>
      </c>
      <c r="F65" s="10">
        <v>1678123.78</v>
      </c>
      <c r="G65" s="10">
        <v>0</v>
      </c>
      <c r="H65" s="10">
        <v>0</v>
      </c>
      <c r="I65" s="10">
        <v>0</v>
      </c>
      <c r="J65" s="10">
        <v>0</v>
      </c>
      <c r="K65" s="10">
        <v>0</v>
      </c>
      <c r="L65" s="10">
        <v>0</v>
      </c>
      <c r="M65" s="10">
        <v>0</v>
      </c>
      <c r="N65" s="10">
        <v>0</v>
      </c>
      <c r="O65" s="10">
        <v>0</v>
      </c>
      <c r="P65" s="10">
        <f t="shared" si="5"/>
        <v>1678123.78</v>
      </c>
    </row>
    <row r="66" spans="1:16" x14ac:dyDescent="0.2">
      <c r="A66" s="9" t="s">
        <v>77</v>
      </c>
      <c r="B66" s="10">
        <v>200000</v>
      </c>
      <c r="C66" s="10">
        <v>200000</v>
      </c>
      <c r="D66" s="10">
        <v>0</v>
      </c>
      <c r="E66" s="10">
        <v>0</v>
      </c>
      <c r="F66" s="10">
        <v>0</v>
      </c>
      <c r="G66" s="10">
        <v>0</v>
      </c>
      <c r="H66" s="10">
        <v>0</v>
      </c>
      <c r="I66" s="10">
        <v>0</v>
      </c>
      <c r="J66" s="10">
        <v>0</v>
      </c>
      <c r="K66" s="10">
        <v>0</v>
      </c>
      <c r="L66" s="10">
        <v>0</v>
      </c>
      <c r="M66" s="10">
        <v>0</v>
      </c>
      <c r="N66" s="10">
        <v>0</v>
      </c>
      <c r="O66" s="10">
        <v>0</v>
      </c>
      <c r="P66" s="10">
        <f t="shared" si="5"/>
        <v>0</v>
      </c>
    </row>
    <row r="67" spans="1:16" ht="19.149999999999999" customHeight="1" x14ac:dyDescent="0.2">
      <c r="A67" s="11" t="s">
        <v>78</v>
      </c>
      <c r="B67" s="10">
        <v>0</v>
      </c>
      <c r="C67" s="10">
        <v>0</v>
      </c>
      <c r="D67" s="10">
        <v>0</v>
      </c>
      <c r="E67" s="10">
        <v>0</v>
      </c>
      <c r="F67" s="10">
        <v>0</v>
      </c>
      <c r="G67" s="10">
        <v>0</v>
      </c>
      <c r="H67" s="10">
        <v>0</v>
      </c>
      <c r="I67" s="10">
        <v>0</v>
      </c>
      <c r="J67" s="10">
        <v>0</v>
      </c>
      <c r="K67" s="10">
        <v>0</v>
      </c>
      <c r="L67" s="10">
        <v>0</v>
      </c>
      <c r="M67" s="10">
        <v>0</v>
      </c>
      <c r="N67" s="10">
        <v>0</v>
      </c>
      <c r="O67" s="10">
        <v>0</v>
      </c>
      <c r="P67" s="10">
        <f t="shared" si="5"/>
        <v>0</v>
      </c>
    </row>
    <row r="68" spans="1:16" ht="17.45" customHeight="1" x14ac:dyDescent="0.2">
      <c r="A68" s="11" t="s">
        <v>79</v>
      </c>
      <c r="B68" s="10">
        <v>0</v>
      </c>
      <c r="C68" s="10">
        <v>0</v>
      </c>
      <c r="D68" s="10">
        <v>0</v>
      </c>
      <c r="E68" s="10">
        <v>0</v>
      </c>
      <c r="F68" s="10">
        <v>0</v>
      </c>
      <c r="G68" s="10">
        <v>0</v>
      </c>
      <c r="H68" s="10">
        <v>0</v>
      </c>
      <c r="I68" s="10">
        <v>0</v>
      </c>
      <c r="J68" s="10">
        <v>0</v>
      </c>
      <c r="K68" s="10">
        <v>0</v>
      </c>
      <c r="L68" s="10">
        <v>0</v>
      </c>
      <c r="M68" s="10">
        <v>0</v>
      </c>
      <c r="N68" s="10">
        <v>0</v>
      </c>
      <c r="O68" s="10">
        <v>0</v>
      </c>
      <c r="P68" s="10">
        <f t="shared" si="5"/>
        <v>0</v>
      </c>
    </row>
    <row r="69" spans="1:16" ht="18" customHeight="1" x14ac:dyDescent="0.2">
      <c r="A69" s="7" t="s">
        <v>80</v>
      </c>
      <c r="B69" s="8">
        <f t="shared" ref="B69:C69" si="10">SUM(B70:B71)</f>
        <v>0</v>
      </c>
      <c r="C69" s="8">
        <f t="shared" si="10"/>
        <v>0</v>
      </c>
      <c r="D69" s="8">
        <f t="shared" ref="D69:P69" si="11">SUM(D70:D71)</f>
        <v>0</v>
      </c>
      <c r="E69" s="8">
        <f t="shared" si="11"/>
        <v>0</v>
      </c>
      <c r="F69" s="8">
        <f t="shared" si="11"/>
        <v>0</v>
      </c>
      <c r="G69" s="8">
        <f t="shared" si="11"/>
        <v>0</v>
      </c>
      <c r="H69" s="8">
        <f t="shared" si="11"/>
        <v>0</v>
      </c>
      <c r="I69" s="8">
        <f t="shared" si="11"/>
        <v>0</v>
      </c>
      <c r="J69" s="8">
        <f t="shared" si="11"/>
        <v>0</v>
      </c>
      <c r="K69" s="8">
        <f t="shared" si="11"/>
        <v>0</v>
      </c>
      <c r="L69" s="8">
        <f t="shared" si="11"/>
        <v>0</v>
      </c>
      <c r="M69" s="8">
        <f t="shared" si="11"/>
        <v>0</v>
      </c>
      <c r="N69" s="8">
        <f t="shared" si="11"/>
        <v>0</v>
      </c>
      <c r="O69" s="8">
        <f t="shared" si="11"/>
        <v>0</v>
      </c>
      <c r="P69" s="8">
        <f t="shared" si="11"/>
        <v>0</v>
      </c>
    </row>
    <row r="70" spans="1:16" ht="12.6" customHeight="1" x14ac:dyDescent="0.2">
      <c r="A70" s="9" t="s">
        <v>81</v>
      </c>
      <c r="B70" s="10">
        <v>0</v>
      </c>
      <c r="C70" s="10">
        <v>0</v>
      </c>
      <c r="D70" s="10">
        <v>0</v>
      </c>
      <c r="E70" s="10">
        <v>0</v>
      </c>
      <c r="F70" s="10">
        <v>0</v>
      </c>
      <c r="G70" s="10">
        <v>0</v>
      </c>
      <c r="H70" s="10">
        <v>0</v>
      </c>
      <c r="I70" s="10">
        <v>0</v>
      </c>
      <c r="J70" s="10">
        <v>0</v>
      </c>
      <c r="K70" s="10">
        <v>0</v>
      </c>
      <c r="L70" s="10">
        <v>0</v>
      </c>
      <c r="M70" s="10">
        <v>0</v>
      </c>
      <c r="N70" s="10">
        <v>0</v>
      </c>
      <c r="O70" s="10">
        <v>0</v>
      </c>
      <c r="P70" s="10">
        <f t="shared" si="5"/>
        <v>0</v>
      </c>
    </row>
    <row r="71" spans="1:16" ht="18.600000000000001" customHeight="1" x14ac:dyDescent="0.2">
      <c r="A71" s="11" t="s">
        <v>82</v>
      </c>
      <c r="B71" s="10">
        <v>0</v>
      </c>
      <c r="C71" s="10">
        <v>0</v>
      </c>
      <c r="D71" s="10">
        <v>0</v>
      </c>
      <c r="E71" s="10">
        <v>0</v>
      </c>
      <c r="F71" s="10">
        <v>0</v>
      </c>
      <c r="G71" s="10">
        <v>0</v>
      </c>
      <c r="H71" s="10">
        <v>0</v>
      </c>
      <c r="I71" s="10">
        <v>0</v>
      </c>
      <c r="J71" s="10">
        <v>0</v>
      </c>
      <c r="K71" s="10">
        <v>0</v>
      </c>
      <c r="L71" s="10">
        <v>0</v>
      </c>
      <c r="M71" s="10">
        <v>0</v>
      </c>
      <c r="N71" s="10">
        <v>0</v>
      </c>
      <c r="O71" s="10">
        <v>0</v>
      </c>
      <c r="P71" s="10">
        <f t="shared" si="5"/>
        <v>0</v>
      </c>
    </row>
    <row r="72" spans="1:16" ht="19.899999999999999" customHeight="1" x14ac:dyDescent="0.2">
      <c r="A72" s="17" t="s">
        <v>83</v>
      </c>
      <c r="B72" s="8">
        <f t="shared" ref="B72:P72" si="12">SUM(B73:B75)</f>
        <v>0</v>
      </c>
      <c r="C72" s="8">
        <f t="shared" si="12"/>
        <v>0</v>
      </c>
      <c r="D72" s="8">
        <f t="shared" si="12"/>
        <v>0</v>
      </c>
      <c r="E72" s="8">
        <f t="shared" si="12"/>
        <v>0</v>
      </c>
      <c r="F72" s="8">
        <f t="shared" si="12"/>
        <v>0</v>
      </c>
      <c r="G72" s="8">
        <f t="shared" si="12"/>
        <v>0</v>
      </c>
      <c r="H72" s="8">
        <f t="shared" si="12"/>
        <v>0</v>
      </c>
      <c r="I72" s="8">
        <f t="shared" si="12"/>
        <v>0</v>
      </c>
      <c r="J72" s="8">
        <f t="shared" si="12"/>
        <v>0</v>
      </c>
      <c r="K72" s="8">
        <f t="shared" si="12"/>
        <v>0</v>
      </c>
      <c r="L72" s="8">
        <f t="shared" si="12"/>
        <v>0</v>
      </c>
      <c r="M72" s="8">
        <f t="shared" si="12"/>
        <v>0</v>
      </c>
      <c r="N72" s="8">
        <f t="shared" si="12"/>
        <v>0</v>
      </c>
      <c r="O72" s="8">
        <f t="shared" si="12"/>
        <v>0</v>
      </c>
      <c r="P72" s="8">
        <f t="shared" si="12"/>
        <v>0</v>
      </c>
    </row>
    <row r="73" spans="1:16" ht="9.6" customHeight="1" x14ac:dyDescent="0.2">
      <c r="A73" s="11" t="s">
        <v>84</v>
      </c>
      <c r="B73" s="10">
        <v>0</v>
      </c>
      <c r="C73" s="10">
        <v>0</v>
      </c>
      <c r="D73" s="10">
        <v>0</v>
      </c>
      <c r="E73" s="10">
        <v>0</v>
      </c>
      <c r="F73" s="10">
        <v>0</v>
      </c>
      <c r="G73" s="10">
        <v>0</v>
      </c>
      <c r="H73" s="10">
        <v>0</v>
      </c>
      <c r="I73" s="10">
        <v>0</v>
      </c>
      <c r="J73" s="10">
        <v>0</v>
      </c>
      <c r="K73" s="10">
        <v>0</v>
      </c>
      <c r="L73" s="10">
        <v>0</v>
      </c>
      <c r="M73" s="10">
        <v>0</v>
      </c>
      <c r="N73" s="10">
        <v>0</v>
      </c>
      <c r="O73" s="10">
        <v>0</v>
      </c>
      <c r="P73" s="10">
        <f t="shared" si="5"/>
        <v>0</v>
      </c>
    </row>
    <row r="74" spans="1:16" ht="9.6" customHeight="1" x14ac:dyDescent="0.2">
      <c r="A74" s="11" t="s">
        <v>85</v>
      </c>
      <c r="B74" s="10">
        <v>0</v>
      </c>
      <c r="C74" s="10">
        <v>0</v>
      </c>
      <c r="D74" s="10">
        <v>0</v>
      </c>
      <c r="E74" s="10">
        <v>0</v>
      </c>
      <c r="F74" s="10">
        <v>0</v>
      </c>
      <c r="G74" s="10">
        <v>0</v>
      </c>
      <c r="H74" s="10">
        <v>0</v>
      </c>
      <c r="I74" s="10">
        <v>0</v>
      </c>
      <c r="J74" s="10">
        <v>0</v>
      </c>
      <c r="K74" s="10">
        <v>0</v>
      </c>
      <c r="L74" s="10">
        <v>0</v>
      </c>
      <c r="M74" s="10">
        <v>0</v>
      </c>
      <c r="N74" s="10">
        <v>0</v>
      </c>
      <c r="O74" s="10">
        <v>0</v>
      </c>
      <c r="P74" s="10">
        <f t="shared" si="5"/>
        <v>0</v>
      </c>
    </row>
    <row r="75" spans="1:16" ht="9.6" customHeight="1" x14ac:dyDescent="0.2">
      <c r="A75" s="11" t="s">
        <v>86</v>
      </c>
      <c r="B75" s="10">
        <v>0</v>
      </c>
      <c r="C75" s="10">
        <v>0</v>
      </c>
      <c r="D75" s="10">
        <v>0</v>
      </c>
      <c r="E75" s="10">
        <v>0</v>
      </c>
      <c r="F75" s="10">
        <v>0</v>
      </c>
      <c r="G75" s="10">
        <v>0</v>
      </c>
      <c r="H75" s="10">
        <v>0</v>
      </c>
      <c r="I75" s="10">
        <v>0</v>
      </c>
      <c r="J75" s="10">
        <v>0</v>
      </c>
      <c r="K75" s="10">
        <v>0</v>
      </c>
      <c r="L75" s="10">
        <v>0</v>
      </c>
      <c r="M75" s="10">
        <v>0</v>
      </c>
      <c r="N75" s="10">
        <v>0</v>
      </c>
      <c r="O75" s="10">
        <v>0</v>
      </c>
      <c r="P75" s="10">
        <f t="shared" si="5"/>
        <v>0</v>
      </c>
    </row>
    <row r="76" spans="1:16" x14ac:dyDescent="0.2">
      <c r="A76" s="5" t="s">
        <v>87</v>
      </c>
      <c r="B76" s="18">
        <f t="shared" ref="B76:P76" si="13">+B77+B80+B83</f>
        <v>0</v>
      </c>
      <c r="C76" s="18">
        <f t="shared" si="13"/>
        <v>0</v>
      </c>
      <c r="D76" s="18">
        <f t="shared" si="13"/>
        <v>0</v>
      </c>
      <c r="E76" s="18">
        <f t="shared" si="13"/>
        <v>0</v>
      </c>
      <c r="F76" s="18">
        <f t="shared" si="13"/>
        <v>0</v>
      </c>
      <c r="G76" s="18">
        <f t="shared" si="13"/>
        <v>0</v>
      </c>
      <c r="H76" s="18">
        <f t="shared" si="13"/>
        <v>0</v>
      </c>
      <c r="I76" s="18">
        <f t="shared" si="13"/>
        <v>0</v>
      </c>
      <c r="J76" s="18">
        <f t="shared" si="13"/>
        <v>0</v>
      </c>
      <c r="K76" s="18">
        <f t="shared" si="13"/>
        <v>0</v>
      </c>
      <c r="L76" s="18">
        <f t="shared" si="13"/>
        <v>0</v>
      </c>
      <c r="M76" s="18">
        <f t="shared" si="13"/>
        <v>0</v>
      </c>
      <c r="N76" s="18">
        <f t="shared" si="13"/>
        <v>0</v>
      </c>
      <c r="O76" s="18">
        <f t="shared" si="13"/>
        <v>0</v>
      </c>
      <c r="P76" s="18">
        <f t="shared" si="13"/>
        <v>0</v>
      </c>
    </row>
    <row r="77" spans="1:16" x14ac:dyDescent="0.2">
      <c r="A77" s="7" t="s">
        <v>88</v>
      </c>
      <c r="B77" s="8">
        <f t="shared" ref="B77:C77" si="14">SUM(B78:B79)</f>
        <v>0</v>
      </c>
      <c r="C77" s="8">
        <f t="shared" si="14"/>
        <v>0</v>
      </c>
      <c r="D77" s="8">
        <f t="shared" ref="D77:P77" si="15">SUM(D78:D79)</f>
        <v>0</v>
      </c>
      <c r="E77" s="8">
        <f t="shared" si="15"/>
        <v>0</v>
      </c>
      <c r="F77" s="8">
        <f t="shared" si="15"/>
        <v>0</v>
      </c>
      <c r="G77" s="8">
        <f t="shared" si="15"/>
        <v>0</v>
      </c>
      <c r="H77" s="8">
        <f t="shared" si="15"/>
        <v>0</v>
      </c>
      <c r="I77" s="8">
        <f t="shared" si="15"/>
        <v>0</v>
      </c>
      <c r="J77" s="8">
        <f t="shared" si="15"/>
        <v>0</v>
      </c>
      <c r="K77" s="8">
        <f t="shared" si="15"/>
        <v>0</v>
      </c>
      <c r="L77" s="8">
        <f t="shared" si="15"/>
        <v>0</v>
      </c>
      <c r="M77" s="8">
        <f t="shared" si="15"/>
        <v>0</v>
      </c>
      <c r="N77" s="8">
        <f t="shared" si="15"/>
        <v>0</v>
      </c>
      <c r="O77" s="8">
        <f t="shared" si="15"/>
        <v>0</v>
      </c>
      <c r="P77" s="8">
        <f t="shared" si="15"/>
        <v>0</v>
      </c>
    </row>
    <row r="78" spans="1:16" ht="10.9" customHeight="1" x14ac:dyDescent="0.2">
      <c r="A78" s="11" t="s">
        <v>89</v>
      </c>
      <c r="B78" s="10">
        <v>0</v>
      </c>
      <c r="C78" s="10">
        <v>0</v>
      </c>
      <c r="D78" s="10">
        <v>0</v>
      </c>
      <c r="E78" s="10">
        <v>0</v>
      </c>
      <c r="F78" s="10">
        <v>0</v>
      </c>
      <c r="G78" s="10">
        <v>0</v>
      </c>
      <c r="H78" s="10">
        <v>0</v>
      </c>
      <c r="I78" s="10">
        <v>0</v>
      </c>
      <c r="J78" s="10">
        <v>0</v>
      </c>
      <c r="K78" s="10">
        <v>0</v>
      </c>
      <c r="L78" s="10">
        <v>0</v>
      </c>
      <c r="M78" s="10">
        <v>0</v>
      </c>
      <c r="N78" s="10">
        <v>0</v>
      </c>
      <c r="O78" s="10">
        <v>0</v>
      </c>
      <c r="P78" s="10">
        <f>D78+E78+F78+G78+H78+I78+J78+K78+L78+M78+N78+O78</f>
        <v>0</v>
      </c>
    </row>
    <row r="79" spans="1:16" ht="10.9" customHeight="1" x14ac:dyDescent="0.2">
      <c r="A79" s="11" t="s">
        <v>90</v>
      </c>
      <c r="B79" s="10">
        <v>0</v>
      </c>
      <c r="C79" s="10">
        <v>0</v>
      </c>
      <c r="D79" s="10">
        <v>0</v>
      </c>
      <c r="E79" s="10">
        <v>0</v>
      </c>
      <c r="F79" s="10">
        <v>0</v>
      </c>
      <c r="G79" s="10">
        <v>0</v>
      </c>
      <c r="H79" s="10">
        <v>0</v>
      </c>
      <c r="I79" s="10">
        <v>0</v>
      </c>
      <c r="J79" s="10">
        <v>0</v>
      </c>
      <c r="K79" s="10">
        <v>0</v>
      </c>
      <c r="L79" s="10">
        <v>0</v>
      </c>
      <c r="M79" s="10">
        <v>0</v>
      </c>
      <c r="N79" s="10">
        <v>0</v>
      </c>
      <c r="O79" s="10">
        <v>0</v>
      </c>
      <c r="P79" s="10">
        <f>D79+E79+F79+G79+H79+I79+J79+K79+L79+M79+N79+O79</f>
        <v>0</v>
      </c>
    </row>
    <row r="80" spans="1:16" x14ac:dyDescent="0.2">
      <c r="A80" s="17" t="s">
        <v>91</v>
      </c>
      <c r="B80" s="8">
        <f t="shared" ref="B80:C80" si="16">SUM(B81:B82)</f>
        <v>0</v>
      </c>
      <c r="C80" s="8">
        <f t="shared" si="16"/>
        <v>0</v>
      </c>
      <c r="D80" s="8">
        <f t="shared" ref="D80:P80" si="17">SUM(D81:D82)</f>
        <v>0</v>
      </c>
      <c r="E80" s="8">
        <f t="shared" si="17"/>
        <v>0</v>
      </c>
      <c r="F80" s="8">
        <f t="shared" si="17"/>
        <v>0</v>
      </c>
      <c r="G80" s="8">
        <f t="shared" si="17"/>
        <v>0</v>
      </c>
      <c r="H80" s="8">
        <f t="shared" si="17"/>
        <v>0</v>
      </c>
      <c r="I80" s="8">
        <f t="shared" si="17"/>
        <v>0</v>
      </c>
      <c r="J80" s="8">
        <f t="shared" si="17"/>
        <v>0</v>
      </c>
      <c r="K80" s="8">
        <f t="shared" si="17"/>
        <v>0</v>
      </c>
      <c r="L80" s="8">
        <f t="shared" si="17"/>
        <v>0</v>
      </c>
      <c r="M80" s="8">
        <f t="shared" si="17"/>
        <v>0</v>
      </c>
      <c r="N80" s="8">
        <f t="shared" si="17"/>
        <v>0</v>
      </c>
      <c r="O80" s="8">
        <f t="shared" si="17"/>
        <v>0</v>
      </c>
      <c r="P80" s="8">
        <f t="shared" si="17"/>
        <v>0</v>
      </c>
    </row>
    <row r="81" spans="1:18" ht="12.6" customHeight="1" x14ac:dyDescent="0.2">
      <c r="A81" s="11" t="s">
        <v>92</v>
      </c>
      <c r="B81" s="10">
        <v>0</v>
      </c>
      <c r="C81" s="10">
        <v>0</v>
      </c>
      <c r="D81" s="10">
        <v>0</v>
      </c>
      <c r="E81" s="10">
        <v>0</v>
      </c>
      <c r="F81" s="10">
        <v>0</v>
      </c>
      <c r="G81" s="10">
        <v>0</v>
      </c>
      <c r="H81" s="10">
        <v>0</v>
      </c>
      <c r="I81" s="10">
        <v>0</v>
      </c>
      <c r="J81" s="10">
        <v>0</v>
      </c>
      <c r="K81" s="10">
        <v>0</v>
      </c>
      <c r="L81" s="10">
        <v>0</v>
      </c>
      <c r="M81" s="10">
        <v>0</v>
      </c>
      <c r="N81" s="10">
        <v>0</v>
      </c>
      <c r="O81" s="10">
        <v>0</v>
      </c>
      <c r="P81" s="10">
        <f>D81+E81+F81+G81+H81+I81+J81+K81+L81+M81+N81+O81</f>
        <v>0</v>
      </c>
    </row>
    <row r="82" spans="1:18" ht="12.6" customHeight="1" x14ac:dyDescent="0.2">
      <c r="A82" s="11" t="s">
        <v>93</v>
      </c>
      <c r="B82" s="19">
        <v>0</v>
      </c>
      <c r="C82" s="19">
        <v>0</v>
      </c>
      <c r="D82" s="19">
        <v>0</v>
      </c>
      <c r="E82" s="19">
        <v>0</v>
      </c>
      <c r="F82" s="19">
        <v>0</v>
      </c>
      <c r="G82" s="19">
        <v>0</v>
      </c>
      <c r="H82" s="19">
        <v>0</v>
      </c>
      <c r="I82" s="19">
        <v>0</v>
      </c>
      <c r="J82" s="19">
        <v>0</v>
      </c>
      <c r="K82" s="19">
        <v>0</v>
      </c>
      <c r="L82" s="19">
        <v>0</v>
      </c>
      <c r="M82" s="19">
        <v>0</v>
      </c>
      <c r="N82" s="19">
        <v>0</v>
      </c>
      <c r="O82" s="19">
        <v>0</v>
      </c>
      <c r="P82" s="19">
        <f>D82+E82+F82+G82+H82+I82+J82+K82+L82+M82+N82+O82</f>
        <v>0</v>
      </c>
    </row>
    <row r="83" spans="1:18" x14ac:dyDescent="0.2">
      <c r="A83" s="17" t="s">
        <v>94</v>
      </c>
      <c r="B83" s="20">
        <f t="shared" ref="B83:P83" si="18">+B84</f>
        <v>0</v>
      </c>
      <c r="C83" s="20">
        <f t="shared" si="18"/>
        <v>0</v>
      </c>
      <c r="D83" s="20">
        <f t="shared" si="18"/>
        <v>0</v>
      </c>
      <c r="E83" s="20">
        <f t="shared" si="18"/>
        <v>0</v>
      </c>
      <c r="F83" s="20">
        <f t="shared" si="18"/>
        <v>0</v>
      </c>
      <c r="G83" s="20">
        <f t="shared" si="18"/>
        <v>0</v>
      </c>
      <c r="H83" s="20">
        <f t="shared" si="18"/>
        <v>0</v>
      </c>
      <c r="I83" s="20">
        <f t="shared" si="18"/>
        <v>0</v>
      </c>
      <c r="J83" s="20">
        <f t="shared" si="18"/>
        <v>0</v>
      </c>
      <c r="K83" s="20">
        <f t="shared" si="18"/>
        <v>0</v>
      </c>
      <c r="L83" s="20">
        <f t="shared" si="18"/>
        <v>0</v>
      </c>
      <c r="M83" s="20">
        <f t="shared" si="18"/>
        <v>0</v>
      </c>
      <c r="N83" s="20">
        <f t="shared" si="18"/>
        <v>0</v>
      </c>
      <c r="O83" s="20">
        <f t="shared" si="18"/>
        <v>0</v>
      </c>
      <c r="P83" s="20">
        <f t="shared" si="18"/>
        <v>0</v>
      </c>
    </row>
    <row r="84" spans="1:18" x14ac:dyDescent="0.2">
      <c r="A84" s="11" t="s">
        <v>95</v>
      </c>
      <c r="B84" s="19">
        <v>0</v>
      </c>
      <c r="C84" s="19">
        <v>0</v>
      </c>
      <c r="D84" s="19">
        <v>0</v>
      </c>
      <c r="E84" s="19">
        <v>0</v>
      </c>
      <c r="F84" s="19">
        <v>0</v>
      </c>
      <c r="G84" s="19">
        <v>0</v>
      </c>
      <c r="H84" s="19">
        <v>0</v>
      </c>
      <c r="I84" s="19">
        <v>0</v>
      </c>
      <c r="J84" s="19">
        <v>0</v>
      </c>
      <c r="K84" s="19">
        <v>0</v>
      </c>
      <c r="L84" s="19">
        <v>0</v>
      </c>
      <c r="M84" s="19">
        <v>0</v>
      </c>
      <c r="N84" s="19">
        <v>0</v>
      </c>
      <c r="O84" s="19">
        <v>0</v>
      </c>
      <c r="P84" s="19">
        <f>D84+E84+F84+G84+H84+I84+J84+K84+L84+M84+N84+O84</f>
        <v>0</v>
      </c>
      <c r="R84" s="2" t="s">
        <v>96</v>
      </c>
    </row>
    <row r="85" spans="1:18" x14ac:dyDescent="0.2">
      <c r="A85" s="21" t="s">
        <v>97</v>
      </c>
      <c r="B85" s="22">
        <f t="shared" ref="B85:O85" si="19">B12+B18+B28+B38+B47+B54+B64</f>
        <v>2867197919</v>
      </c>
      <c r="C85" s="22">
        <f t="shared" si="19"/>
        <v>2867639139</v>
      </c>
      <c r="D85" s="22">
        <f t="shared" si="19"/>
        <v>131284790.75999999</v>
      </c>
      <c r="E85" s="22">
        <f t="shared" si="19"/>
        <v>182679262.66000003</v>
      </c>
      <c r="F85" s="22">
        <f t="shared" si="19"/>
        <v>235212485.91</v>
      </c>
      <c r="G85" s="22">
        <f t="shared" si="19"/>
        <v>228346140.63</v>
      </c>
      <c r="H85" s="22">
        <f t="shared" si="19"/>
        <v>289949180.79000002</v>
      </c>
      <c r="I85" s="22">
        <f t="shared" si="19"/>
        <v>0</v>
      </c>
      <c r="J85" s="22">
        <f t="shared" si="19"/>
        <v>0</v>
      </c>
      <c r="K85" s="22">
        <f t="shared" si="19"/>
        <v>0</v>
      </c>
      <c r="L85" s="22">
        <f t="shared" si="19"/>
        <v>0</v>
      </c>
      <c r="M85" s="22">
        <f t="shared" si="19"/>
        <v>0</v>
      </c>
      <c r="N85" s="22">
        <f t="shared" si="19"/>
        <v>0</v>
      </c>
      <c r="O85" s="22">
        <f t="shared" si="19"/>
        <v>0</v>
      </c>
      <c r="P85" s="22">
        <f>P12+P18+P28+P38+P47+P54+P64</f>
        <v>1067471860.7499999</v>
      </c>
      <c r="Q85" s="23"/>
      <c r="R85" s="24"/>
    </row>
    <row r="86" spans="1:18" x14ac:dyDescent="0.2">
      <c r="A86" s="25" t="s">
        <v>98</v>
      </c>
      <c r="B86" s="26"/>
      <c r="C86" s="26"/>
      <c r="D86" s="27"/>
      <c r="E86" s="27"/>
      <c r="F86" s="27"/>
      <c r="G86" s="27"/>
      <c r="H86" s="27"/>
      <c r="I86" s="27"/>
      <c r="J86" s="27"/>
      <c r="K86" s="28"/>
      <c r="L86" s="28"/>
      <c r="M86" s="28"/>
      <c r="N86" s="29"/>
      <c r="O86" s="29"/>
      <c r="P86" s="29"/>
    </row>
    <row r="87" spans="1:18" ht="12" customHeight="1" x14ac:dyDescent="0.2">
      <c r="A87" s="38" t="s">
        <v>99</v>
      </c>
      <c r="B87" s="38"/>
      <c r="C87" s="38"/>
      <c r="D87" s="38"/>
      <c r="E87" s="38"/>
      <c r="F87" s="38"/>
      <c r="G87" s="38"/>
      <c r="H87" s="38"/>
      <c r="I87" s="38"/>
      <c r="J87" s="38"/>
      <c r="K87" s="29"/>
      <c r="L87" s="29"/>
      <c r="M87" s="29"/>
      <c r="N87" s="29"/>
      <c r="O87" s="29"/>
      <c r="P87" s="29"/>
    </row>
    <row r="88" spans="1:18" ht="14.25" customHeight="1" x14ac:dyDescent="0.2">
      <c r="A88" s="47" t="s">
        <v>100</v>
      </c>
      <c r="B88" s="47"/>
      <c r="C88" s="47"/>
      <c r="D88" s="47"/>
      <c r="E88" s="47"/>
      <c r="F88" s="47"/>
      <c r="G88" s="47"/>
      <c r="H88" s="47"/>
      <c r="I88" s="47"/>
      <c r="J88" s="47"/>
      <c r="K88" s="29"/>
      <c r="L88" s="29"/>
      <c r="M88" s="29"/>
      <c r="N88" s="29"/>
      <c r="O88" s="29"/>
      <c r="P88" s="29"/>
    </row>
    <row r="89" spans="1:18" ht="27" customHeight="1" x14ac:dyDescent="0.2">
      <c r="A89" s="38" t="s">
        <v>101</v>
      </c>
      <c r="B89" s="38"/>
      <c r="C89" s="38"/>
      <c r="D89" s="38"/>
      <c r="E89" s="38"/>
      <c r="F89" s="38"/>
      <c r="G89" s="38"/>
      <c r="H89" s="38"/>
      <c r="I89" s="38"/>
      <c r="J89" s="38"/>
      <c r="K89" s="29"/>
      <c r="L89" s="29"/>
      <c r="M89" s="29"/>
      <c r="N89" s="29"/>
      <c r="O89" s="29"/>
      <c r="P89" s="29"/>
    </row>
    <row r="90" spans="1:18" ht="42" customHeight="1" x14ac:dyDescent="0.2">
      <c r="A90" s="30"/>
      <c r="B90" s="31"/>
      <c r="C90" s="31"/>
      <c r="D90" s="31"/>
      <c r="E90" s="31"/>
      <c r="F90" s="31"/>
      <c r="G90" s="31"/>
      <c r="H90" s="31"/>
      <c r="I90" s="31"/>
      <c r="J90" s="31"/>
      <c r="K90" s="32"/>
      <c r="L90" s="32"/>
      <c r="M90" s="32"/>
      <c r="N90" s="33"/>
      <c r="O90" s="33"/>
      <c r="P90" s="34"/>
    </row>
    <row r="91" spans="1:18" s="16" customFormat="1" ht="15" x14ac:dyDescent="0.2">
      <c r="A91" s="35" t="s">
        <v>102</v>
      </c>
      <c r="N91" s="39" t="s">
        <v>103</v>
      </c>
      <c r="O91" s="39"/>
      <c r="P91" s="39"/>
    </row>
    <row r="92" spans="1:18" s="37" customFormat="1" ht="15" x14ac:dyDescent="0.2">
      <c r="A92" s="36" t="s">
        <v>104</v>
      </c>
      <c r="B92" s="32"/>
      <c r="C92" s="32"/>
      <c r="D92" s="32"/>
      <c r="E92" s="32"/>
      <c r="F92" s="32"/>
      <c r="G92" s="32"/>
      <c r="H92" s="32"/>
      <c r="I92" s="32"/>
      <c r="J92" s="32"/>
      <c r="K92" s="32"/>
      <c r="L92" s="32"/>
      <c r="M92" s="32"/>
      <c r="N92" s="40" t="s">
        <v>105</v>
      </c>
      <c r="O92" s="40"/>
      <c r="P92" s="40"/>
    </row>
    <row r="93" spans="1:18" ht="15" x14ac:dyDescent="0.2">
      <c r="A93" s="32"/>
      <c r="B93" s="32"/>
      <c r="C93" s="32"/>
      <c r="D93" s="32"/>
      <c r="E93" s="32"/>
      <c r="F93" s="32"/>
      <c r="G93" s="32"/>
      <c r="H93" s="32"/>
      <c r="I93" s="32"/>
      <c r="J93" s="32"/>
      <c r="K93" s="32"/>
      <c r="L93" s="32"/>
      <c r="M93" s="32"/>
      <c r="N93" s="32"/>
      <c r="O93" s="32"/>
      <c r="P93" s="29"/>
    </row>
    <row r="94" spans="1:18" x14ac:dyDescent="0.2">
      <c r="A94" s="26"/>
      <c r="B94" s="26"/>
      <c r="C94" s="26"/>
      <c r="D94" s="26"/>
      <c r="E94" s="26"/>
      <c r="F94" s="26"/>
      <c r="G94" s="26"/>
      <c r="H94" s="26"/>
      <c r="I94" s="26"/>
      <c r="J94" s="26"/>
      <c r="K94" s="26"/>
      <c r="L94" s="26"/>
      <c r="M94" s="26"/>
      <c r="N94" s="26"/>
      <c r="O94" s="26"/>
      <c r="P94" s="26"/>
    </row>
    <row r="95" spans="1:18" x14ac:dyDescent="0.2">
      <c r="A95" s="26"/>
      <c r="B95" s="26"/>
      <c r="C95" s="26"/>
      <c r="D95" s="26"/>
      <c r="E95" s="26"/>
      <c r="F95" s="26"/>
      <c r="G95" s="26"/>
      <c r="H95" s="26"/>
      <c r="I95" s="26"/>
      <c r="J95" s="26"/>
      <c r="K95" s="26"/>
      <c r="L95" s="26"/>
      <c r="M95" s="26"/>
      <c r="N95" s="26"/>
      <c r="O95" s="26"/>
      <c r="P95" s="26"/>
    </row>
    <row r="96" spans="1:18" x14ac:dyDescent="0.2">
      <c r="A96" s="26"/>
      <c r="B96" s="26"/>
      <c r="C96" s="26"/>
      <c r="D96" s="26"/>
      <c r="E96" s="26"/>
      <c r="F96" s="26"/>
      <c r="G96" s="26"/>
      <c r="H96" s="26"/>
      <c r="I96" s="26"/>
      <c r="J96" s="26"/>
      <c r="K96" s="26"/>
      <c r="L96" s="26"/>
      <c r="M96" s="26"/>
      <c r="N96" s="26"/>
      <c r="O96" s="26"/>
      <c r="P96" s="26"/>
    </row>
    <row r="97" spans="1:16" x14ac:dyDescent="0.2">
      <c r="A97" s="26"/>
      <c r="B97" s="26"/>
      <c r="C97" s="26"/>
      <c r="D97" s="26"/>
      <c r="E97" s="26"/>
      <c r="F97" s="26"/>
      <c r="G97" s="26"/>
      <c r="H97" s="26"/>
      <c r="I97" s="26"/>
      <c r="J97" s="26"/>
      <c r="K97" s="26"/>
      <c r="L97" s="26"/>
      <c r="M97" s="26"/>
      <c r="N97" s="26"/>
      <c r="O97" s="26"/>
      <c r="P97" s="26"/>
    </row>
    <row r="98" spans="1:16" x14ac:dyDescent="0.2">
      <c r="A98" s="26"/>
      <c r="B98" s="26"/>
      <c r="C98" s="26"/>
      <c r="D98" s="26"/>
      <c r="E98" s="26"/>
      <c r="F98" s="26"/>
      <c r="G98" s="26"/>
      <c r="H98" s="26"/>
      <c r="I98" s="26"/>
      <c r="J98" s="26"/>
      <c r="K98" s="26"/>
      <c r="L98" s="26"/>
      <c r="M98" s="26"/>
      <c r="N98" s="26"/>
      <c r="O98" s="26"/>
      <c r="P98" s="26"/>
    </row>
    <row r="99" spans="1:16" x14ac:dyDescent="0.2">
      <c r="A99" s="26"/>
      <c r="B99" s="26"/>
      <c r="C99" s="26"/>
      <c r="D99" s="26"/>
      <c r="E99" s="26"/>
      <c r="F99" s="26"/>
      <c r="G99" s="26"/>
      <c r="H99" s="26"/>
      <c r="I99" s="26"/>
      <c r="J99" s="26"/>
      <c r="K99" s="26"/>
      <c r="L99" s="26"/>
      <c r="M99" s="26"/>
      <c r="N99" s="26"/>
      <c r="O99" s="26"/>
      <c r="P99" s="26"/>
    </row>
    <row r="100" spans="1:16" x14ac:dyDescent="0.2">
      <c r="A100" s="26"/>
      <c r="B100" s="26"/>
      <c r="C100" s="26"/>
      <c r="D100" s="26"/>
      <c r="E100" s="26"/>
      <c r="F100" s="26"/>
      <c r="G100" s="26"/>
      <c r="H100" s="26"/>
      <c r="I100" s="26"/>
      <c r="J100" s="26"/>
      <c r="K100" s="26"/>
      <c r="L100" s="26"/>
      <c r="M100" s="26"/>
      <c r="N100" s="26"/>
      <c r="O100" s="26"/>
      <c r="P100" s="26"/>
    </row>
    <row r="101" spans="1:16" x14ac:dyDescent="0.2">
      <c r="A101" s="26"/>
      <c r="B101" s="26"/>
      <c r="C101" s="26"/>
      <c r="D101" s="26"/>
      <c r="E101" s="26"/>
      <c r="F101" s="26"/>
      <c r="G101" s="26"/>
      <c r="H101" s="26"/>
      <c r="I101" s="26"/>
      <c r="J101" s="26"/>
      <c r="K101" s="26"/>
      <c r="L101" s="26"/>
      <c r="M101" s="26"/>
      <c r="N101" s="26"/>
      <c r="O101" s="26"/>
      <c r="P101" s="26"/>
    </row>
    <row r="102" spans="1:16" x14ac:dyDescent="0.2">
      <c r="A102" s="26"/>
      <c r="B102" s="26"/>
      <c r="C102" s="26"/>
      <c r="D102" s="26"/>
      <c r="E102" s="26"/>
      <c r="F102" s="26"/>
      <c r="G102" s="26"/>
      <c r="H102" s="26"/>
      <c r="I102" s="26"/>
      <c r="J102" s="26"/>
      <c r="K102" s="26"/>
      <c r="L102" s="26"/>
      <c r="M102" s="26"/>
      <c r="N102" s="26"/>
      <c r="O102" s="26"/>
      <c r="P102" s="26"/>
    </row>
  </sheetData>
  <mergeCells count="15">
    <mergeCell ref="A8:P8"/>
    <mergeCell ref="A3:P3"/>
    <mergeCell ref="A4:P4"/>
    <mergeCell ref="A5:P5"/>
    <mergeCell ref="A6:P6"/>
    <mergeCell ref="A7:P7"/>
    <mergeCell ref="A89:J89"/>
    <mergeCell ref="N91:P91"/>
    <mergeCell ref="N92:P92"/>
    <mergeCell ref="A9:A10"/>
    <mergeCell ref="B9:B10"/>
    <mergeCell ref="C9:C10"/>
    <mergeCell ref="D9:P9"/>
    <mergeCell ref="A87:J87"/>
    <mergeCell ref="A88:J88"/>
  </mergeCells>
  <printOptions horizontalCentered="1"/>
  <pageMargins left="0" right="0" top="0.55000000000000004" bottom="0.42" header="0.3" footer="0.3"/>
  <pageSetup paperSize="5" scale="90" fitToHeight="3" orientation="landscape" r:id="rId1"/>
  <headerFooter>
    <oddFooter>&amp;CPg. &amp;P de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54E9E8-3638-41A2-BCE0-4DD0971314F5}">
  <sheetPr>
    <tabColor theme="4" tint="0.59999389629810485"/>
    <pageSetUpPr fitToPage="1"/>
  </sheetPr>
  <dimension ref="A3:K140"/>
  <sheetViews>
    <sheetView zoomScaleNormal="100" workbookViewId="0">
      <selection activeCell="A9" sqref="A9:E9"/>
    </sheetView>
  </sheetViews>
  <sheetFormatPr baseColWidth="10" defaultColWidth="8.83203125" defaultRowHeight="12.75" x14ac:dyDescent="0.2"/>
  <cols>
    <col min="1" max="1" width="11.1640625" style="54" customWidth="1"/>
    <col min="2" max="2" width="10.1640625" style="54" bestFit="1" customWidth="1"/>
    <col min="3" max="3" width="25.6640625" style="55" customWidth="1"/>
    <col min="4" max="4" width="59.1640625" style="56" customWidth="1"/>
    <col min="5" max="5" width="17.6640625" style="57" customWidth="1"/>
    <col min="6" max="6" width="39.33203125" style="56" customWidth="1"/>
    <col min="7" max="16384" width="8.83203125" style="56"/>
  </cols>
  <sheetData>
    <row r="3" spans="1:11" ht="0.75" customHeight="1" x14ac:dyDescent="0.2"/>
    <row r="6" spans="1:11" ht="34.5" customHeight="1" x14ac:dyDescent="0.2">
      <c r="A6" s="58"/>
      <c r="B6" s="59"/>
      <c r="C6" s="59"/>
      <c r="D6" s="59"/>
      <c r="E6" s="59"/>
      <c r="F6" s="60"/>
      <c r="G6" s="60"/>
      <c r="H6" s="60"/>
      <c r="I6" s="60"/>
      <c r="J6" s="60"/>
      <c r="K6" s="60"/>
    </row>
    <row r="7" spans="1:11" ht="15.6" customHeight="1" x14ac:dyDescent="0.2">
      <c r="A7" s="58" t="s">
        <v>106</v>
      </c>
      <c r="B7" s="59"/>
      <c r="C7" s="59"/>
      <c r="D7" s="59"/>
      <c r="E7" s="59"/>
      <c r="F7" s="61"/>
      <c r="G7" s="61"/>
      <c r="H7" s="61"/>
      <c r="I7" s="61"/>
      <c r="J7" s="61"/>
      <c r="K7" s="61"/>
    </row>
    <row r="8" spans="1:11" ht="16.5" customHeight="1" x14ac:dyDescent="0.2">
      <c r="A8" s="58" t="s">
        <v>107</v>
      </c>
      <c r="B8" s="59"/>
      <c r="C8" s="59"/>
      <c r="D8" s="59"/>
      <c r="E8" s="59"/>
    </row>
    <row r="9" spans="1:11" ht="15.6" customHeight="1" x14ac:dyDescent="0.2">
      <c r="A9" s="58" t="s">
        <v>108</v>
      </c>
      <c r="B9" s="59"/>
      <c r="C9" s="59"/>
      <c r="D9" s="59"/>
      <c r="E9" s="59"/>
    </row>
    <row r="10" spans="1:11" ht="34.15" customHeight="1" x14ac:dyDescent="0.25">
      <c r="A10" s="62" t="s">
        <v>109</v>
      </c>
      <c r="B10" s="62" t="s">
        <v>110</v>
      </c>
      <c r="C10" s="62" t="s">
        <v>111</v>
      </c>
      <c r="D10" s="62" t="s">
        <v>112</v>
      </c>
      <c r="E10" s="63" t="s">
        <v>113</v>
      </c>
    </row>
    <row r="11" spans="1:11" ht="26.45" customHeight="1" x14ac:dyDescent="0.2">
      <c r="A11" s="64">
        <v>46143</v>
      </c>
      <c r="B11" s="65">
        <v>1762</v>
      </c>
      <c r="C11" s="66" t="s">
        <v>114</v>
      </c>
      <c r="D11" s="67" t="s">
        <v>115</v>
      </c>
      <c r="E11" s="68">
        <v>692000</v>
      </c>
    </row>
    <row r="12" spans="1:11" ht="26.45" customHeight="1" x14ac:dyDescent="0.2">
      <c r="A12" s="64">
        <v>46143</v>
      </c>
      <c r="B12" s="65">
        <v>1764</v>
      </c>
      <c r="C12" s="66" t="s">
        <v>114</v>
      </c>
      <c r="D12" s="67" t="s">
        <v>116</v>
      </c>
      <c r="E12" s="68">
        <v>718366.41</v>
      </c>
    </row>
    <row r="13" spans="1:11" ht="69" customHeight="1" x14ac:dyDescent="0.2">
      <c r="A13" s="64">
        <v>46147</v>
      </c>
      <c r="B13" s="65">
        <v>1777</v>
      </c>
      <c r="C13" s="66" t="s">
        <v>117</v>
      </c>
      <c r="D13" s="67" t="s">
        <v>118</v>
      </c>
      <c r="E13" s="68">
        <v>15694</v>
      </c>
    </row>
    <row r="14" spans="1:11" ht="69" customHeight="1" x14ac:dyDescent="0.2">
      <c r="A14" s="64">
        <v>46147</v>
      </c>
      <c r="B14" s="65">
        <v>1778</v>
      </c>
      <c r="C14" s="66" t="s">
        <v>119</v>
      </c>
      <c r="D14" s="67" t="s">
        <v>120</v>
      </c>
      <c r="E14" s="68">
        <v>31199.200000000001</v>
      </c>
    </row>
    <row r="15" spans="1:11" ht="51.6" customHeight="1" x14ac:dyDescent="0.2">
      <c r="A15" s="64">
        <v>46147</v>
      </c>
      <c r="B15" s="65">
        <v>1780</v>
      </c>
      <c r="C15" s="66" t="s">
        <v>121</v>
      </c>
      <c r="D15" s="67" t="s">
        <v>122</v>
      </c>
      <c r="E15" s="68">
        <v>151805.82</v>
      </c>
    </row>
    <row r="16" spans="1:11" ht="33.6" customHeight="1" x14ac:dyDescent="0.2">
      <c r="A16" s="64">
        <v>46148</v>
      </c>
      <c r="B16" s="65">
        <v>1786</v>
      </c>
      <c r="C16" s="66" t="s">
        <v>114</v>
      </c>
      <c r="D16" s="67" t="s">
        <v>123</v>
      </c>
      <c r="E16" s="68">
        <v>36675114.899999999</v>
      </c>
    </row>
    <row r="17" spans="1:5" ht="43.15" customHeight="1" x14ac:dyDescent="0.2">
      <c r="A17" s="64">
        <v>46148</v>
      </c>
      <c r="B17" s="65">
        <v>1788</v>
      </c>
      <c r="C17" s="66" t="s">
        <v>114</v>
      </c>
      <c r="D17" s="67" t="s">
        <v>124</v>
      </c>
      <c r="E17" s="68">
        <v>9583275</v>
      </c>
    </row>
    <row r="18" spans="1:5" ht="37.15" customHeight="1" x14ac:dyDescent="0.2">
      <c r="A18" s="64">
        <v>46148</v>
      </c>
      <c r="B18" s="65">
        <v>1790</v>
      </c>
      <c r="C18" s="66" t="s">
        <v>114</v>
      </c>
      <c r="D18" s="67" t="s">
        <v>125</v>
      </c>
      <c r="E18" s="68">
        <v>4219750</v>
      </c>
    </row>
    <row r="19" spans="1:5" ht="69" customHeight="1" x14ac:dyDescent="0.2">
      <c r="A19" s="64">
        <v>46148</v>
      </c>
      <c r="B19" s="65">
        <v>1795</v>
      </c>
      <c r="C19" s="66" t="s">
        <v>126</v>
      </c>
      <c r="D19" s="67" t="s">
        <v>127</v>
      </c>
      <c r="E19" s="68">
        <v>12439.17</v>
      </c>
    </row>
    <row r="20" spans="1:5" ht="69" customHeight="1" x14ac:dyDescent="0.2">
      <c r="A20" s="64">
        <v>46148</v>
      </c>
      <c r="B20" s="65">
        <v>1796</v>
      </c>
      <c r="C20" s="66" t="s">
        <v>128</v>
      </c>
      <c r="D20" s="67" t="s">
        <v>129</v>
      </c>
      <c r="E20" s="68">
        <v>1000000</v>
      </c>
    </row>
    <row r="21" spans="1:5" ht="69" customHeight="1" x14ac:dyDescent="0.2">
      <c r="A21" s="64">
        <v>46148</v>
      </c>
      <c r="B21" s="65">
        <v>1799</v>
      </c>
      <c r="C21" s="66" t="s">
        <v>130</v>
      </c>
      <c r="D21" s="67" t="s">
        <v>131</v>
      </c>
      <c r="E21" s="68">
        <v>730420</v>
      </c>
    </row>
    <row r="22" spans="1:5" ht="69" customHeight="1" x14ac:dyDescent="0.2">
      <c r="A22" s="64">
        <v>46148</v>
      </c>
      <c r="B22" s="65">
        <v>1801</v>
      </c>
      <c r="C22" s="66" t="s">
        <v>132</v>
      </c>
      <c r="D22" s="67" t="s">
        <v>133</v>
      </c>
      <c r="E22" s="68">
        <v>197048.2</v>
      </c>
    </row>
    <row r="23" spans="1:5" ht="69" customHeight="1" x14ac:dyDescent="0.2">
      <c r="A23" s="64">
        <v>46148</v>
      </c>
      <c r="B23" s="65">
        <v>1803</v>
      </c>
      <c r="C23" s="66" t="s">
        <v>134</v>
      </c>
      <c r="D23" s="67" t="s">
        <v>135</v>
      </c>
      <c r="E23" s="68">
        <v>109000.14</v>
      </c>
    </row>
    <row r="24" spans="1:5" ht="69" customHeight="1" x14ac:dyDescent="0.2">
      <c r="A24" s="64">
        <v>46148</v>
      </c>
      <c r="B24" s="65">
        <v>1804</v>
      </c>
      <c r="C24" s="66" t="s">
        <v>136</v>
      </c>
      <c r="D24" s="67" t="s">
        <v>137</v>
      </c>
      <c r="E24" s="68">
        <v>51542.400000000001</v>
      </c>
    </row>
    <row r="25" spans="1:5" ht="69" customHeight="1" x14ac:dyDescent="0.2">
      <c r="A25" s="64">
        <v>46148</v>
      </c>
      <c r="B25" s="65">
        <v>1806</v>
      </c>
      <c r="C25" s="66" t="s">
        <v>138</v>
      </c>
      <c r="D25" s="67" t="s">
        <v>139</v>
      </c>
      <c r="E25" s="68">
        <v>81666</v>
      </c>
    </row>
    <row r="26" spans="1:5" ht="69" customHeight="1" x14ac:dyDescent="0.2">
      <c r="A26" s="64">
        <v>46148</v>
      </c>
      <c r="B26" s="65">
        <v>1807</v>
      </c>
      <c r="C26" s="66" t="s">
        <v>140</v>
      </c>
      <c r="D26" s="67" t="s">
        <v>141</v>
      </c>
      <c r="E26" s="68">
        <v>1140030.6299999999</v>
      </c>
    </row>
    <row r="27" spans="1:5" ht="24.6" customHeight="1" x14ac:dyDescent="0.2">
      <c r="A27" s="64">
        <v>46148</v>
      </c>
      <c r="B27" s="65">
        <v>1809</v>
      </c>
      <c r="C27" s="66" t="s">
        <v>114</v>
      </c>
      <c r="D27" s="67" t="s">
        <v>142</v>
      </c>
      <c r="E27" s="68">
        <v>35000</v>
      </c>
    </row>
    <row r="28" spans="1:5" ht="24.6" customHeight="1" x14ac:dyDescent="0.2">
      <c r="A28" s="64">
        <v>46148</v>
      </c>
      <c r="B28" s="65">
        <v>1811</v>
      </c>
      <c r="C28" s="66" t="s">
        <v>114</v>
      </c>
      <c r="D28" s="67" t="s">
        <v>143</v>
      </c>
      <c r="E28" s="68">
        <v>30000</v>
      </c>
    </row>
    <row r="29" spans="1:5" ht="24.6" customHeight="1" x14ac:dyDescent="0.2">
      <c r="A29" s="64">
        <v>46148</v>
      </c>
      <c r="B29" s="65">
        <v>1813</v>
      </c>
      <c r="C29" s="66" t="s">
        <v>114</v>
      </c>
      <c r="D29" s="67" t="s">
        <v>144</v>
      </c>
      <c r="E29" s="68">
        <v>348333.33</v>
      </c>
    </row>
    <row r="30" spans="1:5" ht="24.6" customHeight="1" x14ac:dyDescent="0.2">
      <c r="A30" s="64">
        <v>46148</v>
      </c>
      <c r="B30" s="65">
        <v>1815</v>
      </c>
      <c r="C30" s="66" t="s">
        <v>114</v>
      </c>
      <c r="D30" s="67" t="s">
        <v>145</v>
      </c>
      <c r="E30" s="68">
        <v>917161.11</v>
      </c>
    </row>
    <row r="31" spans="1:5" ht="24.6" customHeight="1" x14ac:dyDescent="0.2">
      <c r="A31" s="64">
        <v>46148</v>
      </c>
      <c r="B31" s="65">
        <v>1817</v>
      </c>
      <c r="C31" s="66" t="s">
        <v>114</v>
      </c>
      <c r="D31" s="67" t="s">
        <v>146</v>
      </c>
      <c r="E31" s="68">
        <v>2967259.75</v>
      </c>
    </row>
    <row r="32" spans="1:5" ht="69" customHeight="1" x14ac:dyDescent="0.2">
      <c r="A32" s="64">
        <v>46149</v>
      </c>
      <c r="B32" s="65">
        <v>1835</v>
      </c>
      <c r="C32" s="66" t="s">
        <v>147</v>
      </c>
      <c r="D32" s="67" t="s">
        <v>148</v>
      </c>
      <c r="E32" s="68">
        <v>4458333.33</v>
      </c>
    </row>
    <row r="33" spans="1:5" ht="39" customHeight="1" x14ac:dyDescent="0.2">
      <c r="A33" s="64">
        <v>46149</v>
      </c>
      <c r="B33" s="65">
        <v>1836</v>
      </c>
      <c r="C33" s="66" t="s">
        <v>149</v>
      </c>
      <c r="D33" s="67" t="s">
        <v>150</v>
      </c>
      <c r="E33" s="68">
        <v>22028</v>
      </c>
    </row>
    <row r="34" spans="1:5" ht="39" customHeight="1" x14ac:dyDescent="0.2">
      <c r="A34" s="64">
        <v>46149</v>
      </c>
      <c r="B34" s="65">
        <v>1837</v>
      </c>
      <c r="C34" s="66" t="s">
        <v>114</v>
      </c>
      <c r="D34" s="67" t="s">
        <v>151</v>
      </c>
      <c r="E34" s="68">
        <v>7748426.5800000001</v>
      </c>
    </row>
    <row r="35" spans="1:5" ht="39" customHeight="1" x14ac:dyDescent="0.2">
      <c r="A35" s="64">
        <v>46149</v>
      </c>
      <c r="B35" s="65">
        <v>1838</v>
      </c>
      <c r="C35" s="66" t="s">
        <v>114</v>
      </c>
      <c r="D35" s="67" t="s">
        <v>152</v>
      </c>
      <c r="E35" s="68">
        <v>1525768</v>
      </c>
    </row>
    <row r="36" spans="1:5" ht="39" customHeight="1" x14ac:dyDescent="0.2">
      <c r="A36" s="64">
        <v>46149</v>
      </c>
      <c r="B36" s="65">
        <v>1839</v>
      </c>
      <c r="C36" s="66" t="s">
        <v>114</v>
      </c>
      <c r="D36" s="67" t="s">
        <v>153</v>
      </c>
      <c r="E36" s="68">
        <v>2000000</v>
      </c>
    </row>
    <row r="37" spans="1:5" ht="39" customHeight="1" x14ac:dyDescent="0.2">
      <c r="A37" s="64">
        <v>46149</v>
      </c>
      <c r="B37" s="65">
        <v>1840</v>
      </c>
      <c r="C37" s="66" t="s">
        <v>114</v>
      </c>
      <c r="D37" s="67" t="s">
        <v>154</v>
      </c>
      <c r="E37" s="68">
        <v>7419508.4199999999</v>
      </c>
    </row>
    <row r="38" spans="1:5" ht="54.6" customHeight="1" x14ac:dyDescent="0.2">
      <c r="A38" s="64">
        <v>46149</v>
      </c>
      <c r="B38" s="65">
        <v>1841</v>
      </c>
      <c r="C38" s="66" t="s">
        <v>114</v>
      </c>
      <c r="D38" s="67" t="s">
        <v>155</v>
      </c>
      <c r="E38" s="68">
        <v>583334</v>
      </c>
    </row>
    <row r="39" spans="1:5" ht="69" customHeight="1" x14ac:dyDescent="0.2">
      <c r="A39" s="64">
        <v>46149</v>
      </c>
      <c r="B39" s="65">
        <v>1842</v>
      </c>
      <c r="C39" s="66" t="s">
        <v>156</v>
      </c>
      <c r="D39" s="67" t="s">
        <v>157</v>
      </c>
      <c r="E39" s="68">
        <v>136500</v>
      </c>
    </row>
    <row r="40" spans="1:5" ht="69" customHeight="1" x14ac:dyDescent="0.2">
      <c r="A40" s="64">
        <v>46149</v>
      </c>
      <c r="B40" s="65">
        <v>1843</v>
      </c>
      <c r="C40" s="66" t="s">
        <v>158</v>
      </c>
      <c r="D40" s="67" t="s">
        <v>159</v>
      </c>
      <c r="E40" s="68">
        <v>210040</v>
      </c>
    </row>
    <row r="41" spans="1:5" ht="69" customHeight="1" x14ac:dyDescent="0.2">
      <c r="A41" s="64">
        <v>46149</v>
      </c>
      <c r="B41" s="65">
        <v>1844</v>
      </c>
      <c r="C41" s="66" t="s">
        <v>160</v>
      </c>
      <c r="D41" s="67" t="s">
        <v>161</v>
      </c>
      <c r="E41" s="68">
        <v>70000</v>
      </c>
    </row>
    <row r="42" spans="1:5" ht="69" customHeight="1" x14ac:dyDescent="0.2">
      <c r="A42" s="64">
        <v>46149</v>
      </c>
      <c r="B42" s="65">
        <v>1846</v>
      </c>
      <c r="C42" s="66" t="s">
        <v>117</v>
      </c>
      <c r="D42" s="67" t="s">
        <v>162</v>
      </c>
      <c r="E42" s="68">
        <v>39235</v>
      </c>
    </row>
    <row r="43" spans="1:5" ht="69" customHeight="1" x14ac:dyDescent="0.2">
      <c r="A43" s="64">
        <v>46150</v>
      </c>
      <c r="B43" s="65">
        <v>1882</v>
      </c>
      <c r="C43" s="66" t="s">
        <v>163</v>
      </c>
      <c r="D43" s="67" t="s">
        <v>164</v>
      </c>
      <c r="E43" s="68">
        <v>20918.599999999999</v>
      </c>
    </row>
    <row r="44" spans="1:5" ht="69" customHeight="1" x14ac:dyDescent="0.2">
      <c r="A44" s="64">
        <v>46150</v>
      </c>
      <c r="B44" s="65">
        <v>1883</v>
      </c>
      <c r="C44" s="66" t="s">
        <v>165</v>
      </c>
      <c r="D44" s="67" t="s">
        <v>166</v>
      </c>
      <c r="E44" s="68">
        <v>13272260.5</v>
      </c>
    </row>
    <row r="45" spans="1:5" ht="57.6" customHeight="1" x14ac:dyDescent="0.2">
      <c r="A45" s="64">
        <v>46150</v>
      </c>
      <c r="B45" s="65">
        <v>1884</v>
      </c>
      <c r="C45" s="66" t="s">
        <v>167</v>
      </c>
      <c r="D45" s="67" t="s">
        <v>168</v>
      </c>
      <c r="E45" s="68">
        <v>12189168.629999999</v>
      </c>
    </row>
    <row r="46" spans="1:5" ht="69" customHeight="1" x14ac:dyDescent="0.2">
      <c r="A46" s="64">
        <v>46150</v>
      </c>
      <c r="B46" s="65">
        <v>1885</v>
      </c>
      <c r="C46" s="66" t="s">
        <v>169</v>
      </c>
      <c r="D46" s="67" t="s">
        <v>170</v>
      </c>
      <c r="E46" s="68">
        <v>441304.87</v>
      </c>
    </row>
    <row r="47" spans="1:5" ht="69" customHeight="1" x14ac:dyDescent="0.2">
      <c r="A47" s="64">
        <v>46150</v>
      </c>
      <c r="B47" s="65">
        <v>1886</v>
      </c>
      <c r="C47" s="66" t="s">
        <v>171</v>
      </c>
      <c r="D47" s="67" t="s">
        <v>172</v>
      </c>
      <c r="E47" s="68">
        <v>160245.18</v>
      </c>
    </row>
    <row r="48" spans="1:5" ht="69" customHeight="1" x14ac:dyDescent="0.2">
      <c r="A48" s="64">
        <v>46150</v>
      </c>
      <c r="B48" s="65">
        <v>1887</v>
      </c>
      <c r="C48" s="66" t="s">
        <v>173</v>
      </c>
      <c r="D48" s="67" t="s">
        <v>174</v>
      </c>
      <c r="E48" s="68">
        <v>70800</v>
      </c>
    </row>
    <row r="49" spans="1:5" ht="69" customHeight="1" x14ac:dyDescent="0.2">
      <c r="A49" s="64">
        <v>46150</v>
      </c>
      <c r="B49" s="65">
        <v>1889</v>
      </c>
      <c r="C49" s="66" t="s">
        <v>175</v>
      </c>
      <c r="D49" s="67" t="s">
        <v>176</v>
      </c>
      <c r="E49" s="68">
        <v>1202410.56</v>
      </c>
    </row>
    <row r="50" spans="1:5" ht="47.45" customHeight="1" x14ac:dyDescent="0.2">
      <c r="A50" s="64">
        <v>46153</v>
      </c>
      <c r="B50" s="65">
        <v>1894</v>
      </c>
      <c r="C50" s="66" t="s">
        <v>177</v>
      </c>
      <c r="D50" s="67" t="s">
        <v>178</v>
      </c>
      <c r="E50" s="68">
        <v>4233589.75</v>
      </c>
    </row>
    <row r="51" spans="1:5" ht="53.45" customHeight="1" x14ac:dyDescent="0.2">
      <c r="A51" s="64">
        <v>46153</v>
      </c>
      <c r="B51" s="65">
        <v>1896</v>
      </c>
      <c r="C51" s="66" t="s">
        <v>179</v>
      </c>
      <c r="D51" s="67" t="s">
        <v>180</v>
      </c>
      <c r="E51" s="68">
        <v>3219096.71</v>
      </c>
    </row>
    <row r="52" spans="1:5" ht="41.45" customHeight="1" x14ac:dyDescent="0.2">
      <c r="A52" s="64">
        <v>46153</v>
      </c>
      <c r="B52" s="65">
        <v>1900</v>
      </c>
      <c r="C52" s="66" t="s">
        <v>181</v>
      </c>
      <c r="D52" s="67" t="s">
        <v>182</v>
      </c>
      <c r="E52" s="68">
        <v>1070939.83</v>
      </c>
    </row>
    <row r="53" spans="1:5" ht="50.45" customHeight="1" x14ac:dyDescent="0.2">
      <c r="A53" s="64">
        <v>46154</v>
      </c>
      <c r="B53" s="65">
        <v>1944</v>
      </c>
      <c r="C53" s="66" t="s">
        <v>183</v>
      </c>
      <c r="D53" s="67" t="s">
        <v>184</v>
      </c>
      <c r="E53" s="68">
        <v>76300</v>
      </c>
    </row>
    <row r="54" spans="1:5" ht="69" customHeight="1" x14ac:dyDescent="0.2">
      <c r="A54" s="64">
        <v>46154</v>
      </c>
      <c r="B54" s="65">
        <v>1949</v>
      </c>
      <c r="C54" s="66" t="s">
        <v>185</v>
      </c>
      <c r="D54" s="67" t="s">
        <v>186</v>
      </c>
      <c r="E54" s="68">
        <v>48936</v>
      </c>
    </row>
    <row r="55" spans="1:5" ht="69" customHeight="1" x14ac:dyDescent="0.2">
      <c r="A55" s="64">
        <v>46154</v>
      </c>
      <c r="B55" s="65">
        <v>1960</v>
      </c>
      <c r="C55" s="66" t="s">
        <v>187</v>
      </c>
      <c r="D55" s="67" t="s">
        <v>188</v>
      </c>
      <c r="E55" s="68">
        <v>1500</v>
      </c>
    </row>
    <row r="56" spans="1:5" ht="69" customHeight="1" x14ac:dyDescent="0.2">
      <c r="A56" s="64">
        <v>46154</v>
      </c>
      <c r="B56" s="65">
        <v>1963</v>
      </c>
      <c r="C56" s="66" t="s">
        <v>185</v>
      </c>
      <c r="D56" s="67" t="s">
        <v>189</v>
      </c>
      <c r="E56" s="68">
        <v>27102</v>
      </c>
    </row>
    <row r="57" spans="1:5" ht="69" customHeight="1" x14ac:dyDescent="0.2">
      <c r="A57" s="64">
        <v>46154</v>
      </c>
      <c r="B57" s="65">
        <v>1972</v>
      </c>
      <c r="C57" s="66" t="s">
        <v>190</v>
      </c>
      <c r="D57" s="67" t="s">
        <v>191</v>
      </c>
      <c r="E57" s="68">
        <v>32570</v>
      </c>
    </row>
    <row r="58" spans="1:5" ht="69" customHeight="1" x14ac:dyDescent="0.2">
      <c r="A58" s="64">
        <v>46154</v>
      </c>
      <c r="B58" s="65">
        <v>1973</v>
      </c>
      <c r="C58" s="66" t="s">
        <v>192</v>
      </c>
      <c r="D58" s="67" t="s">
        <v>193</v>
      </c>
      <c r="E58" s="68">
        <v>63501.279999999999</v>
      </c>
    </row>
    <row r="59" spans="1:5" ht="69" customHeight="1" x14ac:dyDescent="0.2">
      <c r="A59" s="64">
        <v>46154</v>
      </c>
      <c r="B59" s="65">
        <v>1974</v>
      </c>
      <c r="C59" s="66" t="s">
        <v>194</v>
      </c>
      <c r="D59" s="67" t="s">
        <v>195</v>
      </c>
      <c r="E59" s="68">
        <v>80999.91</v>
      </c>
    </row>
    <row r="60" spans="1:5" ht="69" customHeight="1" x14ac:dyDescent="0.2">
      <c r="A60" s="64">
        <v>46154</v>
      </c>
      <c r="B60" s="65">
        <v>1976</v>
      </c>
      <c r="C60" s="66" t="s">
        <v>114</v>
      </c>
      <c r="D60" s="67" t="s">
        <v>196</v>
      </c>
      <c r="E60" s="68">
        <v>549995.14</v>
      </c>
    </row>
    <row r="61" spans="1:5" ht="69" customHeight="1" x14ac:dyDescent="0.2">
      <c r="A61" s="64">
        <v>46155</v>
      </c>
      <c r="B61" s="65">
        <v>1995</v>
      </c>
      <c r="C61" s="66" t="s">
        <v>197</v>
      </c>
      <c r="D61" s="67" t="s">
        <v>198</v>
      </c>
      <c r="E61" s="68">
        <v>2755084</v>
      </c>
    </row>
    <row r="62" spans="1:5" ht="69" customHeight="1" x14ac:dyDescent="0.2">
      <c r="A62" s="64">
        <v>46155</v>
      </c>
      <c r="B62" s="65">
        <v>1999</v>
      </c>
      <c r="C62" s="66" t="s">
        <v>199</v>
      </c>
      <c r="D62" s="67" t="s">
        <v>200</v>
      </c>
      <c r="E62" s="68">
        <v>22000</v>
      </c>
    </row>
    <row r="63" spans="1:5" ht="69" customHeight="1" x14ac:dyDescent="0.2">
      <c r="A63" s="64">
        <v>46155</v>
      </c>
      <c r="B63" s="65">
        <v>2000</v>
      </c>
      <c r="C63" s="66" t="s">
        <v>201</v>
      </c>
      <c r="D63" s="67" t="s">
        <v>202</v>
      </c>
      <c r="E63" s="68">
        <v>48444.04</v>
      </c>
    </row>
    <row r="64" spans="1:5" ht="69" customHeight="1" x14ac:dyDescent="0.2">
      <c r="A64" s="64">
        <v>46155</v>
      </c>
      <c r="B64" s="65">
        <v>2001</v>
      </c>
      <c r="C64" s="66" t="s">
        <v>203</v>
      </c>
      <c r="D64" s="67" t="s">
        <v>204</v>
      </c>
      <c r="E64" s="68">
        <v>200000</v>
      </c>
    </row>
    <row r="65" spans="1:5" ht="69" customHeight="1" x14ac:dyDescent="0.2">
      <c r="A65" s="64">
        <v>46155</v>
      </c>
      <c r="B65" s="65">
        <v>2002</v>
      </c>
      <c r="C65" s="66" t="s">
        <v>205</v>
      </c>
      <c r="D65" s="67" t="s">
        <v>206</v>
      </c>
      <c r="E65" s="68">
        <v>150000</v>
      </c>
    </row>
    <row r="66" spans="1:5" ht="69" customHeight="1" x14ac:dyDescent="0.2">
      <c r="A66" s="64">
        <v>46156</v>
      </c>
      <c r="B66" s="65">
        <v>2017</v>
      </c>
      <c r="C66" s="66" t="s">
        <v>207</v>
      </c>
      <c r="D66" s="67" t="s">
        <v>208</v>
      </c>
      <c r="E66" s="68">
        <v>125715.65</v>
      </c>
    </row>
    <row r="67" spans="1:5" ht="69" customHeight="1" x14ac:dyDescent="0.2">
      <c r="A67" s="64">
        <v>46156</v>
      </c>
      <c r="B67" s="65">
        <v>2021</v>
      </c>
      <c r="C67" s="66" t="s">
        <v>114</v>
      </c>
      <c r="D67" s="67" t="s">
        <v>209</v>
      </c>
      <c r="E67" s="68">
        <v>565000</v>
      </c>
    </row>
    <row r="68" spans="1:5" ht="48.6" customHeight="1" x14ac:dyDescent="0.2">
      <c r="A68" s="64">
        <v>46156</v>
      </c>
      <c r="B68" s="65">
        <v>2023</v>
      </c>
      <c r="C68" s="66" t="s">
        <v>114</v>
      </c>
      <c r="D68" s="67" t="s">
        <v>210</v>
      </c>
      <c r="E68" s="68">
        <v>4160000</v>
      </c>
    </row>
    <row r="69" spans="1:5" ht="69" customHeight="1" x14ac:dyDescent="0.2">
      <c r="A69" s="64">
        <v>46156</v>
      </c>
      <c r="B69" s="65">
        <v>2031</v>
      </c>
      <c r="C69" s="66" t="s">
        <v>211</v>
      </c>
      <c r="D69" s="67" t="s">
        <v>212</v>
      </c>
      <c r="E69" s="68">
        <v>196629.19</v>
      </c>
    </row>
    <row r="70" spans="1:5" ht="69" customHeight="1" x14ac:dyDescent="0.2">
      <c r="A70" s="64">
        <v>46156</v>
      </c>
      <c r="B70" s="65">
        <v>2046</v>
      </c>
      <c r="C70" s="66" t="s">
        <v>213</v>
      </c>
      <c r="D70" s="67" t="s">
        <v>214</v>
      </c>
      <c r="E70" s="68">
        <v>35266</v>
      </c>
    </row>
    <row r="71" spans="1:5" ht="69" customHeight="1" x14ac:dyDescent="0.2">
      <c r="A71" s="64">
        <v>46156</v>
      </c>
      <c r="B71" s="65">
        <v>2047</v>
      </c>
      <c r="C71" s="66" t="s">
        <v>215</v>
      </c>
      <c r="D71" s="67" t="s">
        <v>216</v>
      </c>
      <c r="E71" s="68">
        <v>394509.38</v>
      </c>
    </row>
    <row r="72" spans="1:5" ht="69" customHeight="1" x14ac:dyDescent="0.2">
      <c r="A72" s="64">
        <v>46156</v>
      </c>
      <c r="B72" s="65">
        <v>2050</v>
      </c>
      <c r="C72" s="66" t="s">
        <v>217</v>
      </c>
      <c r="D72" s="67" t="s">
        <v>218</v>
      </c>
      <c r="E72" s="68">
        <v>352539.41</v>
      </c>
    </row>
    <row r="73" spans="1:5" ht="69" customHeight="1" x14ac:dyDescent="0.2">
      <c r="A73" s="64">
        <v>46156</v>
      </c>
      <c r="B73" s="65">
        <v>2051</v>
      </c>
      <c r="C73" s="66" t="s">
        <v>219</v>
      </c>
      <c r="D73" s="67" t="s">
        <v>220</v>
      </c>
      <c r="E73" s="68">
        <v>1928</v>
      </c>
    </row>
    <row r="74" spans="1:5" ht="69" customHeight="1" x14ac:dyDescent="0.2">
      <c r="A74" s="64">
        <v>46156</v>
      </c>
      <c r="B74" s="65">
        <v>2052</v>
      </c>
      <c r="C74" s="66" t="s">
        <v>140</v>
      </c>
      <c r="D74" s="67" t="s">
        <v>221</v>
      </c>
      <c r="E74" s="68">
        <v>380010.21</v>
      </c>
    </row>
    <row r="75" spans="1:5" ht="49.15" customHeight="1" x14ac:dyDescent="0.2">
      <c r="A75" s="64">
        <v>46156</v>
      </c>
      <c r="B75" s="65">
        <v>2053</v>
      </c>
      <c r="C75" s="66" t="s">
        <v>222</v>
      </c>
      <c r="D75" s="67" t="s">
        <v>223</v>
      </c>
      <c r="E75" s="68">
        <v>82453.88</v>
      </c>
    </row>
    <row r="76" spans="1:5" ht="69" customHeight="1" x14ac:dyDescent="0.2">
      <c r="A76" s="64">
        <v>46156</v>
      </c>
      <c r="B76" s="65">
        <v>2054</v>
      </c>
      <c r="C76" s="66" t="s">
        <v>224</v>
      </c>
      <c r="D76" s="67" t="s">
        <v>225</v>
      </c>
      <c r="E76" s="68">
        <v>10030</v>
      </c>
    </row>
    <row r="77" spans="1:5" ht="69" customHeight="1" x14ac:dyDescent="0.2">
      <c r="A77" s="64">
        <v>46156</v>
      </c>
      <c r="B77" s="65">
        <v>2056</v>
      </c>
      <c r="C77" s="66" t="s">
        <v>226</v>
      </c>
      <c r="D77" s="67" t="s">
        <v>227</v>
      </c>
      <c r="E77" s="68">
        <v>285560</v>
      </c>
    </row>
    <row r="78" spans="1:5" ht="24.6" customHeight="1" x14ac:dyDescent="0.2">
      <c r="A78" s="64">
        <v>46157</v>
      </c>
      <c r="B78" s="65">
        <v>2058</v>
      </c>
      <c r="C78" s="66" t="s">
        <v>181</v>
      </c>
      <c r="D78" s="67" t="s">
        <v>228</v>
      </c>
      <c r="E78" s="68">
        <v>80703</v>
      </c>
    </row>
    <row r="79" spans="1:5" ht="24.6" customHeight="1" x14ac:dyDescent="0.2">
      <c r="A79" s="64">
        <v>46157</v>
      </c>
      <c r="B79" s="65">
        <v>2060</v>
      </c>
      <c r="C79" s="66" t="s">
        <v>181</v>
      </c>
      <c r="D79" s="69" t="s">
        <v>229</v>
      </c>
      <c r="E79" s="68">
        <v>86467.5</v>
      </c>
    </row>
    <row r="80" spans="1:5" ht="24.6" customHeight="1" x14ac:dyDescent="0.2">
      <c r="A80" s="64">
        <v>46157</v>
      </c>
      <c r="B80" s="65">
        <v>2062</v>
      </c>
      <c r="C80" s="66" t="s">
        <v>181</v>
      </c>
      <c r="D80" s="69" t="s">
        <v>230</v>
      </c>
      <c r="E80" s="68">
        <v>130277.7</v>
      </c>
    </row>
    <row r="81" spans="1:5" ht="24.6" customHeight="1" x14ac:dyDescent="0.2">
      <c r="A81" s="64">
        <v>46157</v>
      </c>
      <c r="B81" s="65">
        <v>2064</v>
      </c>
      <c r="C81" s="66" t="s">
        <v>114</v>
      </c>
      <c r="D81" s="67" t="s">
        <v>231</v>
      </c>
      <c r="E81" s="68">
        <v>22500</v>
      </c>
    </row>
    <row r="82" spans="1:5" ht="24.6" customHeight="1" x14ac:dyDescent="0.2">
      <c r="A82" s="64">
        <v>46157</v>
      </c>
      <c r="B82" s="65">
        <v>2066</v>
      </c>
      <c r="C82" s="66" t="s">
        <v>181</v>
      </c>
      <c r="D82" s="67" t="s">
        <v>232</v>
      </c>
      <c r="E82" s="68">
        <v>1018587.15</v>
      </c>
    </row>
    <row r="83" spans="1:5" ht="24.6" customHeight="1" x14ac:dyDescent="0.2">
      <c r="A83" s="64">
        <v>46157</v>
      </c>
      <c r="B83" s="65">
        <v>2068</v>
      </c>
      <c r="C83" s="66" t="s">
        <v>181</v>
      </c>
      <c r="D83" s="67" t="s">
        <v>233</v>
      </c>
      <c r="E83" s="68">
        <v>4978588.26</v>
      </c>
    </row>
    <row r="84" spans="1:5" ht="24.6" customHeight="1" x14ac:dyDescent="0.2">
      <c r="A84" s="64">
        <v>46157</v>
      </c>
      <c r="B84" s="65">
        <v>2070</v>
      </c>
      <c r="C84" s="66" t="s">
        <v>181</v>
      </c>
      <c r="D84" s="67" t="s">
        <v>234</v>
      </c>
      <c r="E84" s="68">
        <v>12045010.24</v>
      </c>
    </row>
    <row r="85" spans="1:5" ht="24.6" customHeight="1" x14ac:dyDescent="0.2">
      <c r="A85" s="64">
        <v>46157</v>
      </c>
      <c r="B85" s="65">
        <v>2085</v>
      </c>
      <c r="C85" s="66" t="s">
        <v>181</v>
      </c>
      <c r="D85" s="67" t="s">
        <v>235</v>
      </c>
      <c r="E85" s="68">
        <v>25214218.199999999</v>
      </c>
    </row>
    <row r="86" spans="1:5" ht="24.6" customHeight="1" x14ac:dyDescent="0.2">
      <c r="A86" s="64">
        <v>46157</v>
      </c>
      <c r="B86" s="65">
        <v>2089</v>
      </c>
      <c r="C86" s="66" t="s">
        <v>181</v>
      </c>
      <c r="D86" s="67" t="s">
        <v>236</v>
      </c>
      <c r="E86" s="68">
        <v>873270.65</v>
      </c>
    </row>
    <row r="87" spans="1:5" ht="24.6" customHeight="1" x14ac:dyDescent="0.2">
      <c r="A87" s="64">
        <v>46157</v>
      </c>
      <c r="B87" s="65">
        <v>2091</v>
      </c>
      <c r="C87" s="66" t="s">
        <v>181</v>
      </c>
      <c r="D87" s="67" t="s">
        <v>237</v>
      </c>
      <c r="E87" s="68">
        <v>23831582.759999998</v>
      </c>
    </row>
    <row r="88" spans="1:5" ht="69" customHeight="1" x14ac:dyDescent="0.2">
      <c r="A88" s="64">
        <v>46157</v>
      </c>
      <c r="B88" s="65">
        <v>2108</v>
      </c>
      <c r="C88" s="66" t="s">
        <v>238</v>
      </c>
      <c r="D88" s="67" t="s">
        <v>239</v>
      </c>
      <c r="E88" s="68">
        <v>2175000</v>
      </c>
    </row>
    <row r="89" spans="1:5" ht="69" customHeight="1" x14ac:dyDescent="0.2">
      <c r="A89" s="64">
        <v>46157</v>
      </c>
      <c r="B89" s="65">
        <v>2109</v>
      </c>
      <c r="C89" s="66" t="s">
        <v>240</v>
      </c>
      <c r="D89" s="67" t="s">
        <v>241</v>
      </c>
      <c r="E89" s="68">
        <v>877500</v>
      </c>
    </row>
    <row r="90" spans="1:5" ht="69" customHeight="1" x14ac:dyDescent="0.2">
      <c r="A90" s="64">
        <v>46157</v>
      </c>
      <c r="B90" s="65">
        <v>2110</v>
      </c>
      <c r="C90" s="66" t="s">
        <v>242</v>
      </c>
      <c r="D90" s="67" t="s">
        <v>243</v>
      </c>
      <c r="E90" s="68">
        <v>3000000</v>
      </c>
    </row>
    <row r="91" spans="1:5" ht="69" customHeight="1" x14ac:dyDescent="0.2">
      <c r="A91" s="64">
        <v>46157</v>
      </c>
      <c r="B91" s="65">
        <v>2113</v>
      </c>
      <c r="C91" s="66" t="s">
        <v>244</v>
      </c>
      <c r="D91" s="67" t="s">
        <v>245</v>
      </c>
      <c r="E91" s="68">
        <v>729700</v>
      </c>
    </row>
    <row r="92" spans="1:5" ht="69" customHeight="1" x14ac:dyDescent="0.2">
      <c r="A92" s="64">
        <v>46157</v>
      </c>
      <c r="B92" s="65">
        <v>2114</v>
      </c>
      <c r="C92" s="66" t="s">
        <v>246</v>
      </c>
      <c r="D92" s="67" t="s">
        <v>247</v>
      </c>
      <c r="E92" s="68">
        <v>1163750</v>
      </c>
    </row>
    <row r="93" spans="1:5" ht="69" customHeight="1" x14ac:dyDescent="0.2">
      <c r="A93" s="64">
        <v>46157</v>
      </c>
      <c r="B93" s="65">
        <v>2115</v>
      </c>
      <c r="C93" s="66" t="s">
        <v>248</v>
      </c>
      <c r="D93" s="67" t="s">
        <v>249</v>
      </c>
      <c r="E93" s="68">
        <v>487500</v>
      </c>
    </row>
    <row r="94" spans="1:5" ht="69" customHeight="1" x14ac:dyDescent="0.2">
      <c r="A94" s="64">
        <v>46157</v>
      </c>
      <c r="B94" s="65">
        <v>2116</v>
      </c>
      <c r="C94" s="66" t="s">
        <v>250</v>
      </c>
      <c r="D94" s="67" t="s">
        <v>251</v>
      </c>
      <c r="E94" s="68">
        <v>262500</v>
      </c>
    </row>
    <row r="95" spans="1:5" ht="69" customHeight="1" x14ac:dyDescent="0.2">
      <c r="A95" s="64">
        <v>46157</v>
      </c>
      <c r="B95" s="65">
        <v>2118</v>
      </c>
      <c r="C95" s="66" t="s">
        <v>252</v>
      </c>
      <c r="D95" s="67" t="s">
        <v>253</v>
      </c>
      <c r="E95" s="68">
        <v>1012500</v>
      </c>
    </row>
    <row r="96" spans="1:5" ht="69" customHeight="1" x14ac:dyDescent="0.2">
      <c r="A96" s="64">
        <v>46157</v>
      </c>
      <c r="B96" s="65">
        <v>2120</v>
      </c>
      <c r="C96" s="66" t="s">
        <v>254</v>
      </c>
      <c r="D96" s="67" t="s">
        <v>255</v>
      </c>
      <c r="E96" s="68">
        <v>1557500</v>
      </c>
    </row>
    <row r="97" spans="1:5" ht="69" customHeight="1" x14ac:dyDescent="0.2">
      <c r="A97" s="64">
        <v>46157</v>
      </c>
      <c r="B97" s="65">
        <v>2122</v>
      </c>
      <c r="C97" s="66" t="s">
        <v>256</v>
      </c>
      <c r="D97" s="67" t="s">
        <v>257</v>
      </c>
      <c r="E97" s="68">
        <v>2105000</v>
      </c>
    </row>
    <row r="98" spans="1:5" ht="69" customHeight="1" x14ac:dyDescent="0.2">
      <c r="A98" s="64">
        <v>46157</v>
      </c>
      <c r="B98" s="65">
        <v>2123</v>
      </c>
      <c r="C98" s="66" t="s">
        <v>258</v>
      </c>
      <c r="D98" s="67" t="s">
        <v>259</v>
      </c>
      <c r="E98" s="68">
        <v>550000</v>
      </c>
    </row>
    <row r="99" spans="1:5" ht="69" customHeight="1" x14ac:dyDescent="0.2">
      <c r="A99" s="64">
        <v>46157</v>
      </c>
      <c r="B99" s="65">
        <v>2124</v>
      </c>
      <c r="C99" s="66" t="s">
        <v>260</v>
      </c>
      <c r="D99" s="67" t="s">
        <v>261</v>
      </c>
      <c r="E99" s="68">
        <v>28808958.859999999</v>
      </c>
    </row>
    <row r="100" spans="1:5" ht="69" customHeight="1" x14ac:dyDescent="0.2">
      <c r="A100" s="64">
        <v>46157</v>
      </c>
      <c r="B100" s="65">
        <v>2125</v>
      </c>
      <c r="C100" s="66" t="s">
        <v>262</v>
      </c>
      <c r="D100" s="67" t="s">
        <v>263</v>
      </c>
      <c r="E100" s="68">
        <v>1297927.25</v>
      </c>
    </row>
    <row r="101" spans="1:5" ht="69" customHeight="1" x14ac:dyDescent="0.2">
      <c r="A101" s="64">
        <v>46157</v>
      </c>
      <c r="B101" s="65">
        <v>2126</v>
      </c>
      <c r="C101" s="66" t="s">
        <v>264</v>
      </c>
      <c r="D101" s="67" t="s">
        <v>265</v>
      </c>
      <c r="E101" s="68">
        <v>788750</v>
      </c>
    </row>
    <row r="102" spans="1:5" ht="31.15" customHeight="1" x14ac:dyDescent="0.2">
      <c r="A102" s="64">
        <v>46160</v>
      </c>
      <c r="B102" s="65">
        <v>2133</v>
      </c>
      <c r="C102" s="66" t="s">
        <v>114</v>
      </c>
      <c r="D102" s="67" t="s">
        <v>266</v>
      </c>
      <c r="E102" s="68">
        <v>2771833.34</v>
      </c>
    </row>
    <row r="103" spans="1:5" ht="31.15" customHeight="1" x14ac:dyDescent="0.2">
      <c r="A103" s="64">
        <v>46160</v>
      </c>
      <c r="B103" s="65">
        <v>2139</v>
      </c>
      <c r="C103" s="66" t="s">
        <v>114</v>
      </c>
      <c r="D103" s="67" t="s">
        <v>267</v>
      </c>
      <c r="E103" s="68">
        <v>251862.25999999998</v>
      </c>
    </row>
    <row r="104" spans="1:5" ht="69" customHeight="1" x14ac:dyDescent="0.2">
      <c r="A104" s="64">
        <v>46160</v>
      </c>
      <c r="B104" s="65">
        <v>2142</v>
      </c>
      <c r="C104" s="66" t="s">
        <v>268</v>
      </c>
      <c r="D104" s="67" t="s">
        <v>269</v>
      </c>
      <c r="E104" s="68">
        <v>850834.22</v>
      </c>
    </row>
    <row r="105" spans="1:5" ht="69" customHeight="1" x14ac:dyDescent="0.2">
      <c r="A105" s="64">
        <v>46160</v>
      </c>
      <c r="B105" s="65">
        <v>2145</v>
      </c>
      <c r="C105" s="66" t="s">
        <v>270</v>
      </c>
      <c r="D105" s="67" t="s">
        <v>271</v>
      </c>
      <c r="E105" s="68">
        <v>129422.17</v>
      </c>
    </row>
    <row r="106" spans="1:5" ht="69" customHeight="1" x14ac:dyDescent="0.2">
      <c r="A106" s="64">
        <v>46161</v>
      </c>
      <c r="B106" s="65">
        <v>2169</v>
      </c>
      <c r="C106" s="66" t="s">
        <v>272</v>
      </c>
      <c r="D106" s="67" t="s">
        <v>273</v>
      </c>
      <c r="E106" s="68">
        <v>65609</v>
      </c>
    </row>
    <row r="107" spans="1:5" ht="69" customHeight="1" x14ac:dyDescent="0.2">
      <c r="A107" s="64">
        <v>46161</v>
      </c>
      <c r="B107" s="65">
        <v>2172</v>
      </c>
      <c r="C107" s="66" t="s">
        <v>179</v>
      </c>
      <c r="D107" s="67" t="s">
        <v>274</v>
      </c>
      <c r="E107" s="68">
        <v>473758.75</v>
      </c>
    </row>
    <row r="108" spans="1:5" ht="69" customHeight="1" x14ac:dyDescent="0.2">
      <c r="A108" s="64">
        <v>46162</v>
      </c>
      <c r="B108" s="65">
        <v>2184</v>
      </c>
      <c r="C108" s="66" t="s">
        <v>275</v>
      </c>
      <c r="D108" s="67" t="s">
        <v>276</v>
      </c>
      <c r="E108" s="68">
        <v>255047.36</v>
      </c>
    </row>
    <row r="109" spans="1:5" ht="69" customHeight="1" x14ac:dyDescent="0.2">
      <c r="A109" s="64">
        <v>46162</v>
      </c>
      <c r="B109" s="65">
        <v>2197</v>
      </c>
      <c r="C109" s="66" t="s">
        <v>277</v>
      </c>
      <c r="D109" s="67" t="s">
        <v>278</v>
      </c>
      <c r="E109" s="68">
        <v>1849588.89</v>
      </c>
    </row>
    <row r="110" spans="1:5" ht="69" customHeight="1" x14ac:dyDescent="0.2">
      <c r="A110" s="64">
        <v>46163</v>
      </c>
      <c r="B110" s="65">
        <v>2211</v>
      </c>
      <c r="C110" s="66" t="s">
        <v>279</v>
      </c>
      <c r="D110" s="67" t="s">
        <v>280</v>
      </c>
      <c r="E110" s="68">
        <v>90000</v>
      </c>
    </row>
    <row r="111" spans="1:5" ht="69" customHeight="1" x14ac:dyDescent="0.2">
      <c r="A111" s="64">
        <v>46163</v>
      </c>
      <c r="B111" s="65">
        <v>2214</v>
      </c>
      <c r="C111" s="66" t="s">
        <v>281</v>
      </c>
      <c r="D111" s="67" t="s">
        <v>282</v>
      </c>
      <c r="E111" s="68">
        <v>100000</v>
      </c>
    </row>
    <row r="112" spans="1:5" ht="69" customHeight="1" x14ac:dyDescent="0.2">
      <c r="A112" s="64">
        <v>46163</v>
      </c>
      <c r="B112" s="65">
        <v>2219</v>
      </c>
      <c r="C112" s="66" t="s">
        <v>283</v>
      </c>
      <c r="D112" s="67" t="s">
        <v>284</v>
      </c>
      <c r="E112" s="68">
        <v>557331.19999999995</v>
      </c>
    </row>
    <row r="113" spans="1:5" ht="54.6" customHeight="1" x14ac:dyDescent="0.2">
      <c r="A113" s="64">
        <v>46163</v>
      </c>
      <c r="B113" s="65">
        <v>2220</v>
      </c>
      <c r="C113" s="66" t="s">
        <v>285</v>
      </c>
      <c r="D113" s="67" t="s">
        <v>286</v>
      </c>
      <c r="E113" s="68">
        <v>182369</v>
      </c>
    </row>
    <row r="114" spans="1:5" ht="69" customHeight="1" x14ac:dyDescent="0.2">
      <c r="A114" s="64">
        <v>46164</v>
      </c>
      <c r="B114" s="65">
        <v>2245</v>
      </c>
      <c r="C114" s="66" t="s">
        <v>287</v>
      </c>
      <c r="D114" s="67" t="s">
        <v>288</v>
      </c>
      <c r="E114" s="68">
        <v>112906.34999999999</v>
      </c>
    </row>
    <row r="115" spans="1:5" ht="53.45" customHeight="1" x14ac:dyDescent="0.2">
      <c r="A115" s="64">
        <v>46164</v>
      </c>
      <c r="B115" s="65">
        <v>2263</v>
      </c>
      <c r="C115" s="66" t="s">
        <v>289</v>
      </c>
      <c r="D115" s="67" t="s">
        <v>290</v>
      </c>
      <c r="E115" s="68">
        <v>100000</v>
      </c>
    </row>
    <row r="116" spans="1:5" ht="69" customHeight="1" x14ac:dyDescent="0.2">
      <c r="A116" s="64">
        <v>46164</v>
      </c>
      <c r="B116" s="65">
        <v>2264</v>
      </c>
      <c r="C116" s="66" t="s">
        <v>291</v>
      </c>
      <c r="D116" s="67" t="s">
        <v>292</v>
      </c>
      <c r="E116" s="68">
        <v>316274</v>
      </c>
    </row>
    <row r="117" spans="1:5" ht="69" customHeight="1" x14ac:dyDescent="0.2">
      <c r="A117" s="64">
        <v>46164</v>
      </c>
      <c r="B117" s="65">
        <v>2267</v>
      </c>
      <c r="C117" s="66" t="s">
        <v>126</v>
      </c>
      <c r="D117" s="67" t="s">
        <v>293</v>
      </c>
      <c r="E117" s="68">
        <v>18690.349999999999</v>
      </c>
    </row>
    <row r="118" spans="1:5" ht="48.6" customHeight="1" x14ac:dyDescent="0.2">
      <c r="A118" s="64">
        <v>46164</v>
      </c>
      <c r="B118" s="65">
        <v>2272</v>
      </c>
      <c r="C118" s="66" t="s">
        <v>213</v>
      </c>
      <c r="D118" s="67" t="s">
        <v>294</v>
      </c>
      <c r="E118" s="68">
        <v>16242.52</v>
      </c>
    </row>
    <row r="119" spans="1:5" ht="48.6" customHeight="1" x14ac:dyDescent="0.2">
      <c r="A119" s="64">
        <v>46164</v>
      </c>
      <c r="B119" s="65">
        <v>2275</v>
      </c>
      <c r="C119" s="66" t="s">
        <v>295</v>
      </c>
      <c r="D119" s="67" t="s">
        <v>296</v>
      </c>
      <c r="E119" s="68">
        <v>261256.01</v>
      </c>
    </row>
    <row r="120" spans="1:5" ht="48.6" customHeight="1" x14ac:dyDescent="0.2">
      <c r="A120" s="64">
        <v>46164</v>
      </c>
      <c r="B120" s="65">
        <v>2278</v>
      </c>
      <c r="C120" s="66" t="s">
        <v>297</v>
      </c>
      <c r="D120" s="67" t="s">
        <v>298</v>
      </c>
      <c r="E120" s="68">
        <v>339615.16</v>
      </c>
    </row>
    <row r="121" spans="1:5" ht="69" customHeight="1" x14ac:dyDescent="0.2">
      <c r="A121" s="64">
        <v>46164</v>
      </c>
      <c r="B121" s="65">
        <v>2279</v>
      </c>
      <c r="C121" s="66" t="s">
        <v>299</v>
      </c>
      <c r="D121" s="67" t="s">
        <v>300</v>
      </c>
      <c r="E121" s="68">
        <v>164020</v>
      </c>
    </row>
    <row r="122" spans="1:5" ht="78.599999999999994" customHeight="1" x14ac:dyDescent="0.2">
      <c r="A122" s="64">
        <v>46164</v>
      </c>
      <c r="B122" s="65">
        <v>2282</v>
      </c>
      <c r="C122" s="66" t="s">
        <v>301</v>
      </c>
      <c r="D122" s="67" t="s">
        <v>302</v>
      </c>
      <c r="E122" s="68">
        <v>252449.19</v>
      </c>
    </row>
    <row r="123" spans="1:5" ht="51" customHeight="1" x14ac:dyDescent="0.2">
      <c r="A123" s="64">
        <v>46164</v>
      </c>
      <c r="B123" s="65">
        <v>2283</v>
      </c>
      <c r="C123" s="66" t="s">
        <v>303</v>
      </c>
      <c r="D123" s="67" t="s">
        <v>304</v>
      </c>
      <c r="E123" s="68">
        <v>54752</v>
      </c>
    </row>
    <row r="124" spans="1:5" ht="22.5" customHeight="1" x14ac:dyDescent="0.2">
      <c r="A124" s="64">
        <v>46168</v>
      </c>
      <c r="B124" s="65">
        <v>2306</v>
      </c>
      <c r="C124" s="66" t="s">
        <v>114</v>
      </c>
      <c r="D124" s="67" t="s">
        <v>305</v>
      </c>
      <c r="E124" s="68">
        <v>71823</v>
      </c>
    </row>
    <row r="125" spans="1:5" ht="34.15" customHeight="1" x14ac:dyDescent="0.2">
      <c r="A125" s="64">
        <v>46168</v>
      </c>
      <c r="B125" s="65">
        <v>2308</v>
      </c>
      <c r="C125" s="66" t="s">
        <v>181</v>
      </c>
      <c r="D125" s="67" t="s">
        <v>306</v>
      </c>
      <c r="E125" s="68">
        <v>47634.880000000005</v>
      </c>
    </row>
    <row r="126" spans="1:5" ht="30.6" customHeight="1" x14ac:dyDescent="0.2">
      <c r="A126" s="64">
        <v>46168</v>
      </c>
      <c r="B126" s="65">
        <v>2320</v>
      </c>
      <c r="C126" s="66" t="s">
        <v>114</v>
      </c>
      <c r="D126" s="67" t="s">
        <v>307</v>
      </c>
      <c r="E126" s="68">
        <v>20000</v>
      </c>
    </row>
    <row r="127" spans="1:5" ht="24.75" customHeight="1" x14ac:dyDescent="0.2">
      <c r="A127" s="64">
        <v>46169</v>
      </c>
      <c r="B127" s="65">
        <v>2331</v>
      </c>
      <c r="C127" s="66" t="s">
        <v>114</v>
      </c>
      <c r="D127" s="67" t="s">
        <v>308</v>
      </c>
      <c r="E127" s="68">
        <v>36240</v>
      </c>
    </row>
    <row r="128" spans="1:5" ht="69" customHeight="1" x14ac:dyDescent="0.2">
      <c r="A128" s="64">
        <v>46169</v>
      </c>
      <c r="B128" s="65">
        <v>2334</v>
      </c>
      <c r="C128" s="66" t="s">
        <v>309</v>
      </c>
      <c r="D128" s="67" t="s">
        <v>310</v>
      </c>
      <c r="E128" s="68">
        <v>77389.34</v>
      </c>
    </row>
    <row r="129" spans="1:6" ht="78" customHeight="1" x14ac:dyDescent="0.2">
      <c r="A129" s="64">
        <v>46169</v>
      </c>
      <c r="B129" s="65">
        <v>2345</v>
      </c>
      <c r="C129" s="66" t="s">
        <v>311</v>
      </c>
      <c r="D129" s="67" t="s">
        <v>312</v>
      </c>
      <c r="E129" s="68">
        <v>2500000</v>
      </c>
    </row>
    <row r="130" spans="1:6" ht="81" customHeight="1" x14ac:dyDescent="0.2">
      <c r="A130" s="64">
        <v>46170</v>
      </c>
      <c r="B130" s="65">
        <v>2346</v>
      </c>
      <c r="C130" s="66" t="s">
        <v>313</v>
      </c>
      <c r="D130" s="67" t="s">
        <v>314</v>
      </c>
      <c r="E130" s="68">
        <v>25200000</v>
      </c>
    </row>
    <row r="131" spans="1:6" ht="81.599999999999994" customHeight="1" x14ac:dyDescent="0.2">
      <c r="A131" s="64">
        <v>46170</v>
      </c>
      <c r="B131" s="65">
        <v>2347</v>
      </c>
      <c r="C131" s="66" t="s">
        <v>315</v>
      </c>
      <c r="D131" s="67" t="s">
        <v>316</v>
      </c>
      <c r="E131" s="68">
        <v>783520</v>
      </c>
    </row>
    <row r="132" spans="1:6" ht="69" customHeight="1" x14ac:dyDescent="0.2">
      <c r="A132" s="64">
        <v>46170</v>
      </c>
      <c r="B132" s="65">
        <v>2349</v>
      </c>
      <c r="C132" s="66" t="s">
        <v>317</v>
      </c>
      <c r="D132" s="67" t="s">
        <v>318</v>
      </c>
      <c r="E132" s="68">
        <v>907932.12</v>
      </c>
    </row>
    <row r="133" spans="1:6" ht="69" customHeight="1" x14ac:dyDescent="0.2">
      <c r="A133" s="64">
        <v>46170</v>
      </c>
      <c r="B133" s="65">
        <v>2353</v>
      </c>
      <c r="C133" s="66" t="s">
        <v>319</v>
      </c>
      <c r="D133" s="67" t="s">
        <v>320</v>
      </c>
      <c r="E133" s="68">
        <v>69384</v>
      </c>
    </row>
    <row r="134" spans="1:6" ht="69" customHeight="1" x14ac:dyDescent="0.2">
      <c r="A134" s="64">
        <v>46170</v>
      </c>
      <c r="B134" s="65">
        <v>2361</v>
      </c>
      <c r="C134" s="66" t="s">
        <v>321</v>
      </c>
      <c r="D134" s="67" t="s">
        <v>322</v>
      </c>
      <c r="E134" s="68">
        <v>433650</v>
      </c>
    </row>
    <row r="135" spans="1:6" ht="63.75" customHeight="1" x14ac:dyDescent="0.2">
      <c r="A135" s="64">
        <v>46170</v>
      </c>
      <c r="B135" s="65">
        <v>2370</v>
      </c>
      <c r="C135" s="66" t="s">
        <v>323</v>
      </c>
      <c r="D135" s="67" t="s">
        <v>324</v>
      </c>
      <c r="E135" s="68">
        <v>574660</v>
      </c>
    </row>
    <row r="136" spans="1:6" ht="76.900000000000006" customHeight="1" x14ac:dyDescent="0.2">
      <c r="A136" s="64">
        <v>46170</v>
      </c>
      <c r="B136" s="65">
        <v>2372</v>
      </c>
      <c r="C136" s="66" t="s">
        <v>299</v>
      </c>
      <c r="D136" s="67" t="s">
        <v>325</v>
      </c>
      <c r="E136" s="68">
        <v>124490</v>
      </c>
    </row>
    <row r="137" spans="1:6" ht="79.900000000000006" customHeight="1" x14ac:dyDescent="0.2">
      <c r="A137" s="64">
        <v>46170</v>
      </c>
      <c r="B137" s="65">
        <v>2376</v>
      </c>
      <c r="C137" s="66" t="s">
        <v>326</v>
      </c>
      <c r="D137" s="67" t="s">
        <v>327</v>
      </c>
      <c r="E137" s="68">
        <v>4000000</v>
      </c>
    </row>
    <row r="138" spans="1:6" ht="69" customHeight="1" x14ac:dyDescent="0.2">
      <c r="A138" s="64">
        <v>46170</v>
      </c>
      <c r="B138" s="65">
        <v>2377</v>
      </c>
      <c r="C138" s="66" t="s">
        <v>328</v>
      </c>
      <c r="D138" s="67" t="s">
        <v>329</v>
      </c>
      <c r="E138" s="68">
        <v>2343716</v>
      </c>
    </row>
    <row r="139" spans="1:6" ht="15" x14ac:dyDescent="0.25">
      <c r="A139" s="70" t="s">
        <v>21</v>
      </c>
      <c r="B139" s="70"/>
      <c r="C139" s="70"/>
      <c r="D139" s="70"/>
      <c r="E139" s="71">
        <f>SUM(E11:E138)</f>
        <v>289949180.78999996</v>
      </c>
    </row>
    <row r="140" spans="1:6" x14ac:dyDescent="0.2">
      <c r="F140" s="72"/>
    </row>
  </sheetData>
  <autoFilter ref="A10:E138" xr:uid="{6DAEBFF1-423C-4958-9BF4-90140145A229}"/>
  <mergeCells count="5">
    <mergeCell ref="A6:E6"/>
    <mergeCell ref="A7:E7"/>
    <mergeCell ref="A8:E8"/>
    <mergeCell ref="A9:E9"/>
    <mergeCell ref="A139:D139"/>
  </mergeCells>
  <pageMargins left="0.54" right="0.17" top="0.59" bottom="0.22" header="0.43" footer="0.17"/>
  <pageSetup scale="89"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31a93f16-1e57-4089-a656-e30ff64afd3f">
      <Terms xmlns="http://schemas.microsoft.com/office/infopath/2007/PartnerControls"/>
    </lcf76f155ced4ddcb4097134ff3c332f>
    <TaxCatchAll xmlns="2202770d-c6ea-425f-aae2-4f0540e00257"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23BBF15C6322549B35D4D93D2BA63D2" ma:contentTypeVersion="12" ma:contentTypeDescription="Create a new document." ma:contentTypeScope="" ma:versionID="b8f0064ca97a958246ca90a505516879">
  <xsd:schema xmlns:xsd="http://www.w3.org/2001/XMLSchema" xmlns:xs="http://www.w3.org/2001/XMLSchema" xmlns:p="http://schemas.microsoft.com/office/2006/metadata/properties" xmlns:ns2="31a93f16-1e57-4089-a656-e30ff64afd3f" xmlns:ns3="2202770d-c6ea-425f-aae2-4f0540e00257" targetNamespace="http://schemas.microsoft.com/office/2006/metadata/properties" ma:root="true" ma:fieldsID="8b7d910d19ce627ab4fe0978ccc1e2be" ns2:_="" ns3:_="">
    <xsd:import namespace="31a93f16-1e57-4089-a656-e30ff64afd3f"/>
    <xsd:import namespace="2202770d-c6ea-425f-aae2-4f0540e0025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1a93f16-1e57-4089-a656-e30ff64afd3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c27695b0-348a-4a9a-afd6-ef3091934b7b"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202770d-c6ea-425f-aae2-4f0540e00257"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0c8e4c7b-2740-476b-bf62-721197a69612}" ma:internalName="TaxCatchAll" ma:showField="CatchAllData" ma:web="2202770d-c6ea-425f-aae2-4f0540e0025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8B6A766-65BD-402F-9D17-C0A8836E47D1}">
  <ds:schemaRefs>
    <ds:schemaRef ds:uri="http://schemas.microsoft.com/office/2006/metadata/properties"/>
    <ds:schemaRef ds:uri="http://schemas.microsoft.com/office/infopath/2007/PartnerControls"/>
    <ds:schemaRef ds:uri="31a93f16-1e57-4089-a656-e30ff64afd3f"/>
    <ds:schemaRef ds:uri="2202770d-c6ea-425f-aae2-4f0540e00257"/>
  </ds:schemaRefs>
</ds:datastoreItem>
</file>

<file path=customXml/itemProps2.xml><?xml version="1.0" encoding="utf-8"?>
<ds:datastoreItem xmlns:ds="http://schemas.openxmlformats.org/officeDocument/2006/customXml" ds:itemID="{9A6DAF00-8DB8-4145-AD0D-C28E1B9E2372}">
  <ds:schemaRefs>
    <ds:schemaRef ds:uri="http://schemas.microsoft.com/sharepoint/v3/contenttype/forms"/>
  </ds:schemaRefs>
</ds:datastoreItem>
</file>

<file path=customXml/itemProps3.xml><?xml version="1.0" encoding="utf-8"?>
<ds:datastoreItem xmlns:ds="http://schemas.openxmlformats.org/officeDocument/2006/customXml" ds:itemID="{D990A8FE-CC6A-48FC-8419-BCAB637A835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1a93f16-1e57-4089-a656-e30ff64afd3f"/>
    <ds:schemaRef ds:uri="2202770d-c6ea-425f-aae2-4f0540e0025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4</vt:i4>
      </vt:variant>
    </vt:vector>
  </HeadingPairs>
  <TitlesOfParts>
    <vt:vector size="6" baseType="lpstr">
      <vt:lpstr>0001</vt:lpstr>
      <vt:lpstr>listado de los lib.</vt:lpstr>
      <vt:lpstr>'0001'!Área_de_impresión</vt:lpstr>
      <vt:lpstr>'listado de los lib.'!Área_de_impresión</vt:lpstr>
      <vt:lpstr>'0001'!Títulos_a_imprimir</vt:lpstr>
      <vt:lpstr>'listado de los lib.'!Títulos_a_imprimir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Xabier De León</dc:creator>
  <cp:lastModifiedBy>Xabier De León</cp:lastModifiedBy>
  <dcterms:created xsi:type="dcterms:W3CDTF">2026-06-02T15:47:08Z</dcterms:created>
  <dcterms:modified xsi:type="dcterms:W3CDTF">2026-06-02T15:48:52Z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0x010100A23BBF15C6322549B35D4D93D2BA63D2</vt:lpwstr>
  </property>
  <property fmtid="{D5CDD505-2E9C-101B-9397-08002B2CF9AE}" pid="3" name="MediaServiceImageTags">
    <vt:lpwstr/>
  </property>
</Properties>
</file>