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2" documentId="8_{2B65F441-DC17-4DC1-AC56-2F4D9DFFCD9B}" xr6:coauthVersionLast="47" xr6:coauthVersionMax="47" xr10:uidLastSave="{AD367842-CA8E-41AF-80F9-754183520E7C}"/>
  <bookViews>
    <workbookView xWindow="-120" yWindow="-120" windowWidth="29040" windowHeight="15720" xr2:uid="{2CECED3B-F1E8-4A53-B910-996839C37E60}"/>
  </bookViews>
  <sheets>
    <sheet name="01.3 ESF Transparencia" sheetId="2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[2]clientes!#REF!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[2]clientes!#REF!</definedName>
    <definedName name="DPAGADO">#REF!</definedName>
    <definedName name="E1925.">'[3]Mayor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2" l="1"/>
  <c r="F72" i="2"/>
  <c r="F70" i="2"/>
  <c r="F69" i="2"/>
  <c r="F68" i="2"/>
  <c r="F57" i="2"/>
  <c r="F63" i="2" s="1"/>
  <c r="F53" i="2"/>
  <c r="D53" i="2"/>
  <c r="F49" i="2"/>
  <c r="F48" i="2"/>
  <c r="F47" i="2"/>
  <c r="F46" i="2"/>
  <c r="D46" i="2"/>
  <c r="F45" i="2"/>
  <c r="F44" i="2"/>
  <c r="F54" i="2" s="1"/>
  <c r="F65" i="2" s="1"/>
  <c r="F35" i="2"/>
  <c r="F34" i="2"/>
  <c r="F37" i="2" s="1"/>
  <c r="F33" i="2"/>
  <c r="F24" i="2"/>
  <c r="F23" i="2"/>
  <c r="F22" i="2"/>
  <c r="F21" i="2"/>
  <c r="F26" i="2" s="1"/>
  <c r="F39" i="2" s="1"/>
</calcChain>
</file>

<file path=xl/sharedStrings.xml><?xml version="1.0" encoding="utf-8"?>
<sst xmlns="http://schemas.openxmlformats.org/spreadsheetml/2006/main" count="53" uniqueCount="52">
  <si>
    <t>Estado de Situación Financiera</t>
  </si>
  <si>
    <t xml:space="preserve"> (Valores en RD$)</t>
  </si>
  <si>
    <t>JUNIO</t>
  </si>
  <si>
    <t>Activos</t>
  </si>
  <si>
    <t xml:space="preserve">Activos corrientes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</si>
  <si>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</si>
  <si>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</si>
  <si>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</si>
  <si>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</si>
  <si>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</si>
  <si>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</si>
  <si>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</si>
  <si>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</si>
  <si>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</si>
  <si>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</si>
  <si>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</si>
  <si>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</si>
  <si>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</si>
  <si>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</si>
  <si>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</si>
  <si>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</si>
  <si>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</si>
  <si>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 xml:space="preserve">Fondos en Consignación </t>
  </si>
  <si>
    <t>Total pasivos corrientes</t>
  </si>
  <si>
    <t>Pasivos no corrientes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</si>
  <si>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</si>
  <si>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</si>
  <si>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</si>
  <si>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</si>
  <si>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</si>
  <si>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</si>
  <si>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</si>
  <si>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</si>
  <si>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>Intereses minoritarios</t>
  </si>
  <si>
    <t xml:space="preserve">Total activos netos / patrimonio </t>
  </si>
  <si>
    <t xml:space="preserve">Total pasivos y activos netos / patrimonio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</si>
  <si>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</si>
  <si>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</si>
  <si>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</si>
  <si>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</si>
  <si>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</si>
  <si>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</si>
  <si>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Propiedad, planta y equipo </t>
  </si>
  <si>
    <t xml:space="preserve">Construcciones en Proceso y Mejoras </t>
  </si>
  <si>
    <t xml:space="preserve">Cuentas por pagar a corto plazo </t>
  </si>
  <si>
    <t xml:space="preserve">Otras cuentas por pagar a corto plazo </t>
  </si>
  <si>
    <t xml:space="preserve">Retenciones y acumulaciones por pagar </t>
  </si>
  <si>
    <t>Cuentas por pagar a largo plazo</t>
  </si>
  <si>
    <t xml:space="preserve">Capital  </t>
  </si>
  <si>
    <t xml:space="preserve">Resultados acumulado </t>
  </si>
  <si>
    <t xml:space="preserve">Resultados positivos / negativo </t>
  </si>
  <si>
    <t>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</si>
</sst>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1" fontId="2" fillId="2" borderId="0" xfId="0" applyNumberFormat="1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43" fontId="4" fillId="2" borderId="0" xfId="1" applyFont="1" applyFill="1"/>
    <xf numFmtId="43" fontId="2" fillId="2" borderId="0" xfId="0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80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06DBA5C-6289-491D-826B-D6D235402AF2}"/>
            </a:ext>
          </a:extLst>
        </xdr:cNvPr>
        <xdr:cNvSpPr txBox="1"/>
      </xdr:nvSpPr>
      <xdr:spPr>
        <a:xfrm>
          <a:off x="1228725" y="10594396"/>
          <a:ext cx="2537980" cy="4450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57150</xdr:rowOff>
    </xdr:from>
    <xdr:to>
      <xdr:col>6</xdr:col>
      <xdr:colOff>400050</xdr:colOff>
      <xdr:row>81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D80B8E-2612-4888-B117-FA0A3FFF9387}"/>
            </a:ext>
          </a:extLst>
        </xdr:cNvPr>
        <xdr:cNvSpPr txBox="1"/>
      </xdr:nvSpPr>
      <xdr:spPr>
        <a:xfrm>
          <a:off x="4895850" y="10582275"/>
          <a:ext cx="22574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1419225</xdr:colOff>
      <xdr:row>1</xdr:row>
      <xdr:rowOff>161925</xdr:rowOff>
    </xdr:from>
    <xdr:to>
      <xdr:col>5</xdr:col>
      <xdr:colOff>152264</xdr:colOff>
      <xdr:row>9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03546F-30BA-42C0-88B2-316892D9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342900"/>
          <a:ext cx="2828789" cy="1438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aaa%20Copia%20de%20Borrador%20Estados%20Financieros%20Juni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COLECTORAS"/>
      <sheetName val="General"/>
      <sheetName val="11.Cuenta Unica "/>
      <sheetName val="13.Inventarios y Suministros"/>
      <sheetName val="12.CU Nota EF"/>
      <sheetName val="REPORTE - JUNIO 2026"/>
      <sheetName val="CUENTA POR COBRAR CXC"/>
      <sheetName val="FACTURAS COBRADAS "/>
      <sheetName val="16.Amort. Pólizas 2025-2026"/>
      <sheetName val="02-48 c Amortización Gastos (7)"/>
      <sheetName val="02-48 c Amortización Gastos"/>
      <sheetName val="02-48 c Amortización Gastos (4)"/>
      <sheetName val="02-48 c Amortización Gastos (5)"/>
      <sheetName val="02-48 c Amortización Gastos (6)"/>
      <sheetName val="18.Fondo Eventual "/>
      <sheetName val="19. PPYE  "/>
      <sheetName val="Reporte por Obj. Junio 2026"/>
      <sheetName val="JUNIO 1"/>
      <sheetName val="MAYO 1 (2)"/>
      <sheetName val="REPORTE GRAL. OBJ. MAYO 202 (2)"/>
      <sheetName val="19.3 Activos por CK y TR"/>
      <sheetName val="20. Obras en Proceso"/>
      <sheetName val="20.1 Obras Terminadas "/>
      <sheetName val="C X P GENERAL-MAYO 2026 "/>
      <sheetName val="Agregados MAYO 2026"/>
      <sheetName val="Pagados MAYO 2026"/>
      <sheetName val="PASIVOS NO CORRIENTE-ACTUA."/>
      <sheetName val="OTROS PASIVOS Mayo"/>
      <sheetName val="Otros Pagos mayo 26"/>
      <sheetName val="08-2.Mov. CXP - JUNIO  2026"/>
      <sheetName val="Movim. Otras CxP. JUNIO. 2026"/>
      <sheetName val="Movim. Otras CxP. MAYO 2026"/>
      <sheetName val="24.Retenciones y Ajustes"/>
      <sheetName val="Reporte retenciones Mayo 2026"/>
      <sheetName val="26.Gastos Generales"/>
      <sheetName val=" 27 Ejec Presupuesto"/>
      <sheetName val="Ejecución Junio2026"/>
      <sheetName val="Listado Libs. Junio"/>
      <sheetName val="25.Ingreso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16434256.559999973</v>
          </cell>
        </row>
        <row r="19">
          <cell r="H19">
            <v>3790935.2</v>
          </cell>
        </row>
        <row r="20">
          <cell r="H20">
            <v>17778565.542737834</v>
          </cell>
        </row>
        <row r="21">
          <cell r="H21">
            <v>720182.34000000008</v>
          </cell>
        </row>
        <row r="30">
          <cell r="H30">
            <v>387095401.58999997</v>
          </cell>
        </row>
        <row r="31">
          <cell r="H31">
            <v>-162222676.90000001</v>
          </cell>
        </row>
        <row r="32">
          <cell r="H32">
            <v>87068690.140000001</v>
          </cell>
        </row>
        <row r="41">
          <cell r="H41">
            <v>7276774.2699999958</v>
          </cell>
        </row>
        <row r="42">
          <cell r="H42">
            <v>41209979.510000005</v>
          </cell>
        </row>
        <row r="43">
          <cell r="D43" t="str">
            <v>Otros Proveedores por Clasificar - Tránsitos</v>
          </cell>
          <cell r="H43">
            <v>0</v>
          </cell>
        </row>
        <row r="44">
          <cell r="H44">
            <v>809339.29999999993</v>
          </cell>
        </row>
        <row r="49">
          <cell r="D49" t="str">
            <v xml:space="preserve">Fondos en Consignación </v>
          </cell>
          <cell r="H49">
            <v>223862.03000000003</v>
          </cell>
        </row>
        <row r="59">
          <cell r="H59">
            <v>20536115.350000001</v>
          </cell>
        </row>
        <row r="64">
          <cell r="H64">
            <v>84274390</v>
          </cell>
        </row>
        <row r="65">
          <cell r="H65">
            <v>174411215.15000001</v>
          </cell>
        </row>
        <row r="66">
          <cell r="H66">
            <v>21923679.31048128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2B98-86F1-4B67-8887-99E58FE4F124}">
  <sheetPr>
    <tabColor theme="4"/>
  </sheetPr>
  <dimension ref="B2:J83"/>
  <sheetViews>
    <sheetView tabSelected="1" view="pageBreakPreview" topLeftCell="A6" zoomScaleNormal="100" zoomScaleSheetLayoutView="100" workbookViewId="0">
      <selection activeCell="D18" sqref="D18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8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51</v>
      </c>
      <c r="C12" s="2"/>
      <c r="D12" s="2"/>
      <c r="E12" s="2"/>
      <c r="F12" s="2"/>
      <c r="G12" s="2"/>
    </row>
    <row r="13" spans="2:7" x14ac:dyDescent="0.2">
      <c r="B13" s="2" t="s">
        <v>1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2</v>
      </c>
    </row>
    <row r="18" spans="2:9" x14ac:dyDescent="0.2">
      <c r="F18" s="2"/>
    </row>
    <row r="19" spans="2:9" x14ac:dyDescent="0.2">
      <c r="C19" s="3" t="s">
        <v>3</v>
      </c>
    </row>
    <row r="20" spans="2:9" x14ac:dyDescent="0.2">
      <c r="C20" s="3" t="s">
        <v>4</v>
      </c>
      <c r="F20" s="6" t="s">
        <v>36</v>
      </c>
    </row>
    <row r="21" spans="2:9" x14ac:dyDescent="0.2">
      <c r="D21" s="1" t="s">
        <v>37</v>
      </c>
      <c r="F21" s="13">
        <f>+'[1]01.2 Plantilla ESF'!H18</f>
        <v>16434256.559999973</v>
      </c>
      <c r="I21" s="9"/>
    </row>
    <row r="22" spans="2:9" x14ac:dyDescent="0.2">
      <c r="D22" s="1" t="s">
        <v>38</v>
      </c>
      <c r="F22" s="14">
        <f>+'[1]01.2 Plantilla ESF'!H19</f>
        <v>3790935.2</v>
      </c>
    </row>
    <row r="23" spans="2:9" x14ac:dyDescent="0.2">
      <c r="D23" s="1" t="s">
        <v>39</v>
      </c>
      <c r="F23" s="13">
        <f>+'[1]01.2 Plantilla ESF'!H20</f>
        <v>17778565.542737834</v>
      </c>
    </row>
    <row r="24" spans="2:9" x14ac:dyDescent="0.2">
      <c r="D24" s="1" t="s">
        <v>40</v>
      </c>
      <c r="F24" s="13">
        <f>+'[1]01.2 Plantilla ESF'!H21</f>
        <v>720182.34000000008</v>
      </c>
    </row>
    <row r="25" spans="2:9" hidden="1" x14ac:dyDescent="0.2">
      <c r="D25" s="1" t="s">
        <v>41</v>
      </c>
      <c r="F25" s="13">
        <v>0</v>
      </c>
    </row>
    <row r="26" spans="2:9" x14ac:dyDescent="0.2">
      <c r="C26" s="3" t="s">
        <v>5</v>
      </c>
      <c r="F26" s="15">
        <f>+F21+F22+F23+F24</f>
        <v>38723939.642737806</v>
      </c>
    </row>
    <row r="27" spans="2:9" ht="10.5" customHeight="1" x14ac:dyDescent="0.2">
      <c r="F27" s="11"/>
    </row>
    <row r="28" spans="2:9" x14ac:dyDescent="0.2">
      <c r="C28" s="3" t="s">
        <v>6</v>
      </c>
      <c r="F28" s="11"/>
    </row>
    <row r="29" spans="2:9" hidden="1" x14ac:dyDescent="0.2">
      <c r="D29" s="1" t="s">
        <v>7</v>
      </c>
      <c r="F29" s="11"/>
    </row>
    <row r="30" spans="2:9" hidden="1" x14ac:dyDescent="0.2">
      <c r="D30" s="1" t="s">
        <v>8</v>
      </c>
      <c r="F30" s="11"/>
    </row>
    <row r="31" spans="2:9" hidden="1" x14ac:dyDescent="0.2">
      <c r="D31" s="1" t="s">
        <v>9</v>
      </c>
      <c r="F31" s="11"/>
    </row>
    <row r="32" spans="2:9" hidden="1" x14ac:dyDescent="0.2">
      <c r="D32" s="1" t="s">
        <v>10</v>
      </c>
      <c r="F32" s="11"/>
    </row>
    <row r="33" spans="3:10" x14ac:dyDescent="0.2">
      <c r="D33" s="1" t="s">
        <v>42</v>
      </c>
      <c r="F33" s="13">
        <f>+'[1]01.2 Plantilla ESF'!H30</f>
        <v>387095401.58999997</v>
      </c>
    </row>
    <row r="34" spans="3:10" x14ac:dyDescent="0.2">
      <c r="D34" s="1" t="s">
        <v>11</v>
      </c>
      <c r="F34" s="13">
        <f>+'[1]01.2 Plantilla ESF'!H31</f>
        <v>-162222676.90000001</v>
      </c>
    </row>
    <row r="35" spans="3:10" x14ac:dyDescent="0.2">
      <c r="D35" s="1" t="s">
        <v>43</v>
      </c>
      <c r="F35" s="11">
        <f>+'[1]01.2 Plantilla ESF'!H32</f>
        <v>87068690.140000001</v>
      </c>
    </row>
    <row r="36" spans="3:10" hidden="1" x14ac:dyDescent="0.2">
      <c r="D36" s="1" t="s">
        <v>12</v>
      </c>
      <c r="F36" s="11"/>
    </row>
    <row r="37" spans="3:10" x14ac:dyDescent="0.2">
      <c r="C37" s="3" t="s">
        <v>13</v>
      </c>
      <c r="F37" s="16">
        <f>SUM(F33:F36)</f>
        <v>311941414.82999998</v>
      </c>
    </row>
    <row r="38" spans="3:10" ht="11.25" customHeight="1" x14ac:dyDescent="0.2">
      <c r="F38" s="11"/>
    </row>
    <row r="39" spans="3:10" ht="15" thickBot="1" x14ac:dyDescent="0.25">
      <c r="C39" s="3" t="s">
        <v>14</v>
      </c>
      <c r="F39" s="17">
        <f>+F26+F37</f>
        <v>350665354.47273779</v>
      </c>
      <c r="I39" s="5"/>
      <c r="J39" s="9"/>
    </row>
    <row r="40" spans="3:10" ht="8.25" customHeight="1" thickTop="1" x14ac:dyDescent="0.2">
      <c r="F40" s="11"/>
    </row>
    <row r="41" spans="3:10" x14ac:dyDescent="0.2">
      <c r="C41" s="3" t="s">
        <v>15</v>
      </c>
      <c r="F41" s="11"/>
    </row>
    <row r="42" spans="3:10" x14ac:dyDescent="0.2">
      <c r="D42" s="3" t="s">
        <v>16</v>
      </c>
      <c r="F42" s="11"/>
    </row>
    <row r="43" spans="3:10" hidden="1" x14ac:dyDescent="0.2">
      <c r="D43" s="1" t="s">
        <v>17</v>
      </c>
      <c r="F43" s="11"/>
    </row>
    <row r="44" spans="3:10" x14ac:dyDescent="0.2">
      <c r="D44" s="1" t="s">
        <v>44</v>
      </c>
      <c r="F44" s="13">
        <f>+'[1]01.2 Plantilla ESF'!H41</f>
        <v>7276774.2699999958</v>
      </c>
    </row>
    <row r="45" spans="3:10" x14ac:dyDescent="0.2">
      <c r="D45" s="1" t="s">
        <v>45</v>
      </c>
      <c r="F45" s="13">
        <f>+'[1]01.2 Plantilla ESF'!H42</f>
        <v>41209979.510000005</v>
      </c>
    </row>
    <row r="46" spans="3:10" hidden="1" x14ac:dyDescent="0.2">
      <c r="D46" s="1" t="str">
        <f>+'[1]01.2 Plantilla ESF'!D43</f>
        <v>Otros Proveedores por Clasificar - Tránsitos</v>
      </c>
      <c r="F46" s="13">
        <f>+'[1]01.2 Plantilla ESF'!H43</f>
        <v>0</v>
      </c>
    </row>
    <row r="47" spans="3:10" x14ac:dyDescent="0.2">
      <c r="D47" s="1" t="s">
        <v>46</v>
      </c>
      <c r="F47" s="18">
        <f>+'[1]01.2 Plantilla ESF'!H44</f>
        <v>809339.29999999993</v>
      </c>
    </row>
    <row r="48" spans="3:10" hidden="1" x14ac:dyDescent="0.2">
      <c r="D48" s="1" t="s">
        <v>22</v>
      </c>
      <c r="F48" s="11">
        <f>+'[1]01.Notas EEFF'!E143</f>
        <v>0.16999999998370185</v>
      </c>
    </row>
    <row r="49" spans="3:9" hidden="1" x14ac:dyDescent="0.2">
      <c r="D49" s="1" t="s">
        <v>18</v>
      </c>
      <c r="F49" s="11">
        <f>+'[4]Notas EF'!E83</f>
        <v>0</v>
      </c>
    </row>
    <row r="50" spans="3:9" hidden="1" x14ac:dyDescent="0.2">
      <c r="D50" s="1" t="s">
        <v>19</v>
      </c>
      <c r="F50" s="11"/>
    </row>
    <row r="51" spans="3:9" hidden="1" x14ac:dyDescent="0.2">
      <c r="D51" s="1" t="s">
        <v>20</v>
      </c>
      <c r="F51" s="11"/>
    </row>
    <row r="52" spans="3:9" hidden="1" x14ac:dyDescent="0.2">
      <c r="D52" s="1" t="s">
        <v>21</v>
      </c>
      <c r="F52" s="11">
        <v>0</v>
      </c>
    </row>
    <row r="53" spans="3:9" x14ac:dyDescent="0.2">
      <c r="D53" s="1" t="str">
        <f>+'[1]01.2 Plantilla ESF'!D49</f>
        <v xml:space="preserve">Fondos en Consignación </v>
      </c>
      <c r="F53" s="11">
        <f>+'[1]01.2 Plantilla ESF'!H49</f>
        <v>223862.03000000003</v>
      </c>
    </row>
    <row r="54" spans="3:9" x14ac:dyDescent="0.2">
      <c r="C54" s="3" t="s">
        <v>23</v>
      </c>
      <c r="F54" s="16">
        <f>SUM(F44:F53)</f>
        <v>49519955.280000001</v>
      </c>
      <c r="I54" s="10"/>
    </row>
    <row r="55" spans="3:9" ht="9" customHeight="1" x14ac:dyDescent="0.2">
      <c r="F55" s="11"/>
    </row>
    <row r="56" spans="3:9" ht="15" customHeight="1" x14ac:dyDescent="0.2">
      <c r="C56" s="3" t="s">
        <v>24</v>
      </c>
      <c r="F56" s="11"/>
      <c r="G56" s="19"/>
      <c r="H56" s="19"/>
    </row>
    <row r="57" spans="3:9" x14ac:dyDescent="0.2">
      <c r="D57" s="1" t="s">
        <v>47</v>
      </c>
      <c r="F57" s="13">
        <f>+'[1]01.2 Plantilla ESF'!H59</f>
        <v>20536115.350000001</v>
      </c>
      <c r="G57" s="19"/>
      <c r="H57" s="19"/>
    </row>
    <row r="58" spans="3:9" hidden="1" x14ac:dyDescent="0.2">
      <c r="D58" s="1" t="s">
        <v>25</v>
      </c>
      <c r="F58" s="11"/>
    </row>
    <row r="59" spans="3:9" hidden="1" x14ac:dyDescent="0.2">
      <c r="D59" s="1" t="s">
        <v>26</v>
      </c>
      <c r="F59" s="11"/>
    </row>
    <row r="60" spans="3:9" hidden="1" x14ac:dyDescent="0.2">
      <c r="D60" s="1" t="s">
        <v>27</v>
      </c>
      <c r="F60" s="11"/>
    </row>
    <row r="61" spans="3:9" hidden="1" x14ac:dyDescent="0.2">
      <c r="D61" s="1" t="s">
        <v>28</v>
      </c>
      <c r="F61" s="11"/>
    </row>
    <row r="62" spans="3:9" hidden="1" x14ac:dyDescent="0.2">
      <c r="D62" s="1" t="s">
        <v>29</v>
      </c>
      <c r="F62" s="11"/>
    </row>
    <row r="63" spans="3:9" x14ac:dyDescent="0.2">
      <c r="C63" s="3" t="s">
        <v>30</v>
      </c>
      <c r="D63" s="3"/>
      <c r="E63" s="3"/>
      <c r="F63" s="16">
        <f>SUM(F55:F62)</f>
        <v>20536115.350000001</v>
      </c>
      <c r="I63" s="7"/>
    </row>
    <row r="64" spans="3:9" ht="14.25" customHeight="1" x14ac:dyDescent="0.2">
      <c r="F64" s="11"/>
    </row>
    <row r="65" spans="3:10" ht="15" thickBot="1" x14ac:dyDescent="0.25">
      <c r="C65" s="3" t="s">
        <v>31</v>
      </c>
      <c r="F65" s="17">
        <f>+F54+F63</f>
        <v>70056070.629999995</v>
      </c>
      <c r="I65" s="8"/>
      <c r="J65" s="9"/>
    </row>
    <row r="66" spans="3:10" ht="15" customHeight="1" thickTop="1" x14ac:dyDescent="0.2">
      <c r="F66" s="11"/>
      <c r="I66" s="8"/>
    </row>
    <row r="67" spans="3:10" x14ac:dyDescent="0.2">
      <c r="C67" s="3" t="s">
        <v>32</v>
      </c>
      <c r="F67" s="11"/>
      <c r="I67" s="8"/>
    </row>
    <row r="68" spans="3:10" x14ac:dyDescent="0.2">
      <c r="D68" s="1" t="s">
        <v>48</v>
      </c>
      <c r="F68" s="13">
        <f>+'[1]01.2 Plantilla ESF'!H64</f>
        <v>84274390</v>
      </c>
      <c r="I68" s="8"/>
    </row>
    <row r="69" spans="3:10" x14ac:dyDescent="0.2">
      <c r="D69" s="1" t="s">
        <v>49</v>
      </c>
      <c r="F69" s="13">
        <f>+'[1]01.2 Plantilla ESF'!H65</f>
        <v>174411215.15000001</v>
      </c>
      <c r="I69" s="8"/>
    </row>
    <row r="70" spans="3:10" x14ac:dyDescent="0.2">
      <c r="D70" s="1" t="s">
        <v>50</v>
      </c>
      <c r="F70" s="13">
        <f>+'[1]01.2 Plantilla ESF'!H66</f>
        <v>21923679.31048128</v>
      </c>
      <c r="I70" s="8"/>
    </row>
    <row r="71" spans="3:10" hidden="1" x14ac:dyDescent="0.2">
      <c r="D71" s="1" t="s">
        <v>33</v>
      </c>
      <c r="F71" s="13"/>
      <c r="I71" s="8"/>
    </row>
    <row r="72" spans="3:10" ht="15" thickBot="1" x14ac:dyDescent="0.25">
      <c r="C72" s="3" t="s">
        <v>34</v>
      </c>
      <c r="F72" s="17">
        <f>SUM(F68:F70)</f>
        <v>280609284.46048129</v>
      </c>
      <c r="I72" s="8"/>
      <c r="J72" s="9"/>
    </row>
    <row r="73" spans="3:10" ht="15" thickTop="1" x14ac:dyDescent="0.2">
      <c r="F73" s="11"/>
      <c r="I73" s="8"/>
    </row>
    <row r="74" spans="3:10" ht="15" thickBot="1" x14ac:dyDescent="0.25">
      <c r="C74" s="3" t="s">
        <v>35</v>
      </c>
      <c r="F74" s="17">
        <f>+F65+F72-1</f>
        <v>350665354.09048128</v>
      </c>
      <c r="I74" s="8"/>
    </row>
    <row r="75" spans="3:10" ht="15" thickTop="1" x14ac:dyDescent="0.2">
      <c r="F75" s="11" t="s">
        <v>36</v>
      </c>
      <c r="I75" s="12"/>
    </row>
    <row r="76" spans="3:10" x14ac:dyDescent="0.2">
      <c r="F76" s="11"/>
      <c r="I76" s="12"/>
    </row>
    <row r="77" spans="3:10" x14ac:dyDescent="0.2">
      <c r="F77" s="11"/>
      <c r="I77" s="12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89" orientation="portrait" r:id="rId1"/>
  <rowBreaks count="1" manualBreakCount="1">
    <brk id="82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29B92DF-A131-4BC7-ABEF-12E4D85CD64A}"/>
</file>

<file path=customXml/itemProps2.xml><?xml version="1.0" encoding="utf-8"?>
<ds:datastoreItem xmlns:ds="http://schemas.openxmlformats.org/officeDocument/2006/customXml" ds:itemID="{6BD8E51C-9525-4D2D-8B9C-C913B8704193}"/>
</file>

<file path=customXml/itemProps3.xml><?xml version="1.0" encoding="utf-8"?>
<ds:datastoreItem xmlns:ds="http://schemas.openxmlformats.org/officeDocument/2006/customXml" ds:itemID="{174E66B7-7764-424A-830B-E5B137DC2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2026-07-13T14:07:21Z</dcterms:created>
  <dcterms:modified xsi:type="dcterms:W3CDTF">2026-07-13T14:14:26Z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