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ministeriodeculturado.sharepoint.com/sites/oai-sp/Documentos OAI/AÑO 2026/Portal Transparencia/trabajo/Presupuesto 2026/Junio/"/>
    </mc:Choice>
  </mc:AlternateContent>
  <xr:revisionPtr revIDLastSave="0" documentId="8_{6DE4157F-B6E2-4BC7-B8A0-FB1868661FF4}" xr6:coauthVersionLast="47" xr6:coauthVersionMax="47" xr10:uidLastSave="{00000000-0000-0000-0000-000000000000}"/>
  <bookViews>
    <workbookView xWindow="-120" yWindow="-120" windowWidth="20730" windowHeight="11160" xr2:uid="{FC1906C0-413A-4D5D-8CDD-37ECD67BC6BF}"/>
  </bookViews>
  <sheets>
    <sheet name="0001" sheetId="2" r:id="rId1"/>
    <sheet name="listado de los lib." sheetId="3" r:id="rId2"/>
  </sheets>
  <definedNames>
    <definedName name="_xlnm._FilterDatabase" localSheetId="1" hidden="1">'listado de los lib.'!$A$11:$E$113</definedName>
    <definedName name="_xlnm.Print_Area" localSheetId="0">'0001'!$A$1:$P$92</definedName>
    <definedName name="_xlnm.Print_Area" localSheetId="1">'listado de los lib.'!$A$1:$E$126</definedName>
    <definedName name="_xlnm.Print_Titles" localSheetId="0">'0001'!$1:$10</definedName>
    <definedName name="_xlnm.Print_Titles" localSheetId="1">'listado de los lib.'!$11:$11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14" i="3" l="1"/>
  <c r="B83" i="2" l="1"/>
  <c r="B80" i="2"/>
  <c r="B77" i="2"/>
  <c r="B72" i="2"/>
  <c r="B69" i="2"/>
  <c r="B64" i="2"/>
  <c r="B54" i="2"/>
  <c r="B47" i="2"/>
  <c r="B38" i="2"/>
  <c r="B28" i="2"/>
  <c r="B18" i="2"/>
  <c r="B12" i="2"/>
  <c r="C83" i="2"/>
  <c r="C80" i="2"/>
  <c r="C77" i="2"/>
  <c r="C72" i="2"/>
  <c r="C69" i="2"/>
  <c r="C64" i="2"/>
  <c r="C54" i="2"/>
  <c r="C47" i="2"/>
  <c r="C38" i="2"/>
  <c r="C28" i="2"/>
  <c r="C18" i="2"/>
  <c r="C12" i="2"/>
  <c r="E83" i="2"/>
  <c r="E80" i="2"/>
  <c r="E77" i="2"/>
  <c r="E72" i="2"/>
  <c r="E69" i="2"/>
  <c r="E64" i="2"/>
  <c r="E54" i="2"/>
  <c r="E47" i="2"/>
  <c r="E38" i="2"/>
  <c r="E28" i="2"/>
  <c r="E18" i="2"/>
  <c r="E12" i="2"/>
  <c r="D83" i="2"/>
  <c r="D80" i="2"/>
  <c r="D77" i="2"/>
  <c r="D72" i="2"/>
  <c r="D69" i="2"/>
  <c r="D64" i="2"/>
  <c r="D54" i="2"/>
  <c r="D47" i="2"/>
  <c r="D38" i="2"/>
  <c r="D28" i="2"/>
  <c r="D18" i="2"/>
  <c r="D12" i="2"/>
  <c r="E76" i="2" l="1"/>
  <c r="D76" i="2"/>
  <c r="C76" i="2"/>
  <c r="B76" i="2"/>
  <c r="E85" i="2"/>
  <c r="B85" i="2"/>
  <c r="C85" i="2"/>
  <c r="D85" i="2"/>
  <c r="P13" i="2" l="1"/>
  <c r="N83" i="2" l="1"/>
  <c r="M83" i="2"/>
  <c r="I83" i="2"/>
  <c r="G83" i="2"/>
  <c r="F83" i="2"/>
  <c r="L83" i="2"/>
  <c r="K83" i="2"/>
  <c r="J83" i="2"/>
  <c r="H83" i="2"/>
  <c r="N80" i="2"/>
  <c r="M80" i="2"/>
  <c r="L80" i="2"/>
  <c r="I80" i="2"/>
  <c r="H80" i="2"/>
  <c r="K80" i="2"/>
  <c r="F80" i="2"/>
  <c r="I77" i="2"/>
  <c r="N77" i="2"/>
  <c r="M77" i="2"/>
  <c r="K77" i="2"/>
  <c r="G77" i="2"/>
  <c r="F77" i="2"/>
  <c r="L77" i="2"/>
  <c r="K72" i="2"/>
  <c r="J72" i="2"/>
  <c r="N72" i="2"/>
  <c r="M72" i="2"/>
  <c r="L72" i="2"/>
  <c r="H72" i="2"/>
  <c r="L69" i="2"/>
  <c r="N69" i="2"/>
  <c r="J69" i="2"/>
  <c r="I69" i="2"/>
  <c r="H69" i="2"/>
  <c r="G69" i="2"/>
  <c r="K69" i="2"/>
  <c r="F69" i="2"/>
  <c r="M64" i="2"/>
  <c r="L64" i="2"/>
  <c r="J64" i="2"/>
  <c r="I54" i="2"/>
  <c r="L54" i="2"/>
  <c r="M54" i="2"/>
  <c r="H54" i="2"/>
  <c r="M47" i="2"/>
  <c r="K47" i="2"/>
  <c r="H38" i="2"/>
  <c r="G38" i="2"/>
  <c r="J38" i="2"/>
  <c r="N28" i="2"/>
  <c r="F28" i="2"/>
  <c r="L18" i="2"/>
  <c r="N12" i="2"/>
  <c r="I12" i="2"/>
  <c r="L12" i="2"/>
  <c r="F12" i="2"/>
  <c r="F76" i="2" l="1"/>
  <c r="K76" i="2"/>
  <c r="L76" i="2"/>
  <c r="M28" i="2"/>
  <c r="F54" i="2"/>
  <c r="N54" i="2"/>
  <c r="K54" i="2"/>
  <c r="J12" i="2"/>
  <c r="H28" i="2"/>
  <c r="J47" i="2"/>
  <c r="I47" i="2"/>
  <c r="F47" i="2"/>
  <c r="N47" i="2"/>
  <c r="G72" i="2"/>
  <c r="M76" i="2"/>
  <c r="J77" i="2"/>
  <c r="F18" i="2"/>
  <c r="N18" i="2"/>
  <c r="K18" i="2"/>
  <c r="M38" i="2"/>
  <c r="L38" i="2"/>
  <c r="I38" i="2"/>
  <c r="H47" i="2"/>
  <c r="I64" i="2"/>
  <c r="F64" i="2"/>
  <c r="N64" i="2"/>
  <c r="K64" i="2"/>
  <c r="N76" i="2"/>
  <c r="I76" i="2"/>
  <c r="H12" i="2"/>
  <c r="M12" i="2"/>
  <c r="F38" i="2"/>
  <c r="N38" i="2"/>
  <c r="K38" i="2"/>
  <c r="I72" i="2"/>
  <c r="J28" i="2"/>
  <c r="G28" i="2"/>
  <c r="I28" i="2"/>
  <c r="K28" i="2"/>
  <c r="J54" i="2"/>
  <c r="G54" i="2"/>
  <c r="H77" i="2"/>
  <c r="H76" i="2" s="1"/>
  <c r="J80" i="2"/>
  <c r="G80" i="2"/>
  <c r="G76" i="2" s="1"/>
  <c r="I18" i="2"/>
  <c r="H18" i="2"/>
  <c r="M18" i="2"/>
  <c r="G18" i="2"/>
  <c r="L28" i="2"/>
  <c r="G64" i="2"/>
  <c r="M69" i="2"/>
  <c r="K12" i="2"/>
  <c r="G12" i="2"/>
  <c r="J18" i="2"/>
  <c r="G47" i="2"/>
  <c r="L47" i="2"/>
  <c r="H64" i="2"/>
  <c r="F72" i="2"/>
  <c r="O77" i="2"/>
  <c r="F85" i="2" l="1"/>
  <c r="I85" i="2"/>
  <c r="N85" i="2"/>
  <c r="L85" i="2"/>
  <c r="M85" i="2"/>
  <c r="G85" i="2"/>
  <c r="J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<sst xmlns="http://schemas.openxmlformats.org/spreadsheetml/2006/main" count="319" uniqueCount="282">
  <si>
    <t xml:space="preserve"> DIRECCION FINANCIERA / DEPARTAMENTO DE PRESUPUESTO</t>
  </si>
  <si>
    <t>Año 2026</t>
  </si>
  <si>
    <t xml:space="preserve">Ejecución de Gastos y Aplicaciones financieras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</si>
  <si>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</si>
  <si>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</si>
  <si>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</si>
  <si>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</si>
  <si>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</si>
  <si>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</si>
  <si>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</si>
  <si>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</si>
  <si>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</si>
  <si>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</si>
  <si>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</si>
  <si>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</si>
  <si>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</si>
  <si>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</si>
  <si>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</si>
  <si>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</si>
  <si>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</si>
  <si>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</si>
  <si>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</si>
  <si>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</si>
  <si>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</si>
  <si>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</si>
  <si>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</si>
  <si>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</si>
  <si>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</si>
  <si>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</si>
  <si>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</si>
  <si>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</si>
  <si>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</si>
  <si>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</si>
  <si>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</si>
  <si>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</si>
  <si>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</si>
  <si>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</si>
  <si>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</si>
  <si>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</si>
  <si>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</si>
  <si>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</si>
  <si>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</si>
  <si>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</si>
  <si>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</si>
  <si>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</si>
  <si>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</si>
  <si>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</si>
  <si>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</si>
  <si>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</si>
  <si>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</si>
  <si>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</si>
  <si>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</si>
  <si>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</si>
  <si>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</si>
  <si>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</si>
  <si>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</si>
  <si>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</si>
  <si>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</si>
  <si>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</si>
  <si>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</si>
  <si>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</si>
  <si>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</si>
  <si>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</si>
  <si>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</si>
  <si>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</si>
  <si>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</si>
  <si>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</si>
  <si>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</si>
  <si>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</si>
  <si>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</si>
  <si>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</si>
  <si>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</si>
  <si>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</si>
  <si>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</si>
  <si>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</si>
  <si>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</si>
  <si>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</si>
  <si>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</si>
  <si>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</si>
  <si>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</si>
  <si>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</si>
  <si>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</si>
  <si>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</si>
  <si>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</si>
  <si>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</si>
  <si>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</si>
  <si>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</si>
  <si>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</si>
  <si>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</si>
  <si>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</si>
  <si>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</si>
  <si>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</si>
  <si>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</si>
  <si>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</si>
  <si>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</si>
  <si>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JUANA VILLAR GUERRERO</t>
  </si>
  <si>
    <t>ANA V. ADAMES LANTIGUA</t>
  </si>
  <si>
    <t xml:space="preserve">ENCDA. DEPTO. DE PRESUPUESTO </t>
  </si>
  <si>
    <t>DIRECTORA FINANCIERA</t>
  </si>
  <si>
    <t>En RD$1,276,447,465.65</t>
  </si>
  <si>
    <t xml:space="preserve">Unidad Ejecutora 0001 </t>
  </si>
  <si>
    <t>.</t>
  </si>
  <si>
    <r>
      <rPr>
        <b/>
        <sz val="8"/>
        <color theme="1"/>
        <rFont val="Calibri"/>
        <family val="2"/>
        <scheme val="minor"/>
      </rPr>
      <t xml:space="preserve">FUENTE </t>
    </r>
    <r>
      <rPr>
        <sz val="8"/>
        <color theme="1"/>
        <rFont val="Calibri"/>
        <family val="2"/>
        <scheme val="minor"/>
      </rPr>
      <t>: Sistema Integrado de Gestión Financiera  (SIGEF)</t>
    </r>
  </si>
  <si>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</si>
  <si>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</si>
  <si>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</si>
  <si>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LISTADO DE LIBRAMIENTOS</t>
  </si>
  <si>
    <t>DESDE EL 01 AL 30 DE JUNIO 2026</t>
  </si>
  <si>
    <t xml:space="preserve">UNIDAD EJECUTORA 0001 	</t>
  </si>
  <si>
    <t>Fecha</t>
  </si>
  <si>
    <t>LIB.</t>
  </si>
  <si>
    <t xml:space="preserve">Beneficiario </t>
  </si>
  <si>
    <t xml:space="preserve">Descripcion </t>
  </si>
  <si>
    <t>Monto</t>
  </si>
  <si>
    <t>PONTIFICIA UNIVERSIDAD CATÓLICA MADRE Y MAESTRA</t>
  </si>
  <si>
    <t>PAGO POR BECA DE ESTUDIO A FAVOR DE LA SRA.MARIA ALEJANDRA LEDESMA MENDEZ, ENC.DE ELABORACION DE DOCUMENTOS LEGALES DE ESTE MINISTERIO, CORRESPONDIENTE AL CUATRIMESTRE MAYO-AGOSTO-2026 DE LA MAESTRIA EN CONTRATACION PUBLICA ESTRATEGICAS, SEGUN ANEXOS.</t>
  </si>
  <si>
    <t>EVELMAR COMERCIAL, SRL</t>
  </si>
  <si>
    <t>PAGO POR ADQUISICION DE ARTICULOS PERSONALIZADOS PARA  ACTIVIDADES DE LA COMISION NACIONAL DOMINICANA PARA LA UNESCO, PROCESO CULTURA-DAF-CD-2026-0041, ORDEN CULTURA-2026-00151, SEGUN ANEXOS</t>
  </si>
  <si>
    <t>CENTRO REGIONAL PARA EL FOMENTO DEL LIBRO EN AMERICA LATINA Y EL CARIBE</t>
  </si>
  <si>
    <t>TRANSFERENCIA AL CENTRO REGIONAL, PARA EL FOMENTO DEL LIBRO EN AMERICA LATINA Y EL CARIBE, CERLAC,CORRESPONDIENTE A LA CUOTA DEL AÑO 2026, POR US$7,800.00, SEGUN ANEXOS.</t>
  </si>
  <si>
    <t>SANTO DOMINGO MOTORS COMPANY, SA</t>
  </si>
  <si>
    <t>PAGO POR SERV. DE MANTENIMIENTO PREVENTIVO Y CORRECTIVO AL VEHICULO MARCA NISSAN, MODELO FRONTIER LE 4X4, COLOR BLANCO, AÑO 2025, PLACA EL12329, DE LA FLOTILLA VEHICULAR DE ESTE MINISTERIO, PROC. CULTURA-DAF-CD-2026-0038, ORDEN CULTURA-2026-00095.</t>
  </si>
  <si>
    <t>TRAVELISTA, SRL</t>
  </si>
  <si>
    <t>PAGO MENOS 20% DE AMORTIZACION DEL CO.BS-0005663-2025, ADENDUM BS-0014970-2025, PROC. CULT-CCC-CP-2025-0001, POR SERV. DE ALOJAMIENTO EN EL HOTEL SANTIAGO COLLECTION BY HILTON, DEL 18 AL 27 DE ABRIL 2026 Y DEL 18 AL 26 DE ABRIL, FERIA REG DEL LIBRO CIBAO</t>
  </si>
  <si>
    <t>SERVICIOS PORTÁTILES DOMINICANOS, (SERVIPORT), SRL</t>
  </si>
  <si>
    <t>PAGO POR SERVICIO DE DESTAPE DE TUBERIA CORRESPONDIENTE A UN REGISTRO DE DRENAJE CIRCULAR UBICADO EN EL LADO ESTE DEL COMEDOR DE ESTE MINISTERIO DE CULTURA PROCESO CULTURA-DAF-CD-2025-0039, ORDEN CULTURA-2025-00165, SEGUN ANEXOS</t>
  </si>
  <si>
    <t>ENERGIA QUISQUEYA, SAS</t>
  </si>
  <si>
    <t>PAGO POR SERVICIO DE ALQUILER DE PLANTA ELECTRICA PARA LA PRIMERA FERIA REGIONAL DEL LIBRO Y LA CULTURA CIBAO 2026, PROCESO CULTURA-DAF-CM-2026-0017, ORDEN DE COMPRA 2026-00066, SEGUN ANEXOS</t>
  </si>
  <si>
    <t>PAGO POR SERVICIO DE ALQUILER DE BAÑOS PORTÁTILES PARA USO EN LA PRIMERA FERIA  REGIONAL DEL LIBRO Y LA CULTURA 2026, CELEBRADA DEL 20 AL 26 DE ABRIL 2026, PROCESO CULTURA-DAF-CM-2026-0020, ORDEN CULTURA-2026-00067, SEGUN  ANEXOS.</t>
  </si>
  <si>
    <t>PAGO POR SERVICIO DE HOSPEDAJE PARA DIRECTIVOS E INVITADOS A LA PRIMERA FERIA REGIONAL DEL LIBRO Y LA CULTURA CIBAO 2026, PROCESO CULTURA-DAF-CM-2026-0023, ORDEN DE COMPRA 2026-00081,SEGUN ANEXOS</t>
  </si>
  <si>
    <t>INVERSIONES R &amp; S DI MC, S.R.L</t>
  </si>
  <si>
    <t>PAGO POR ADQUISICION DE PRODUCTOS COMESTIBLES (AZUCAR CREMA Y TE FRIO) PARA REPOSICION DE ALMACEN, PROCESO CULTURA-DAF-CM-2026-0001, ORDEN CULTURA-2026-00018, SEGUN ANEXOS</t>
  </si>
  <si>
    <t>PAGO MENOS 20% DE AMORT. DEL CO.BS-0005663-2025, ADENDUM-BS-0014970-2025, SERV. DE ALOJAMIENTO EN HOTEL STGO CURIO Y COLL. BY HILTON DEL 20 AL 21 Y DE 22 AL 27 ABRIL 2026, DEL SR ROBERTO A. SALCEDO, MINISTRO DE CULTURA,  PROC.CULT.CCC-CP-2025-0001.</t>
  </si>
  <si>
    <t>THE CLASIC GOURMET H&amp;A, SRL</t>
  </si>
  <si>
    <t>PAGO DE LA  CERT. DE CONTRATO BS-0011192-2025, POR SERVICIOS DE ALMUERZOS Y  CENAS PARA EL PERSONAL DE ESTE MINIC Y SUS DEPENDENCIAS, CORRESPONDIENTE  AL PERIODO DEL 20 AL 30 DE ABRIL 2026, PROC.CULT.CCC-LPN-2025-0003, ORDEN 2025-00264 SEGUN ANEXOS.</t>
  </si>
  <si>
    <t>AUTO SERVICIO AUTOMOTRIZ INTELIGENTE RD, AUTO SAI RD SRL</t>
  </si>
  <si>
    <t>PAGO  CERTIFICACION DE CONTRATO BS-0000091-2026, POR SERVICIO DE MANTENIMIENTO Y REPARACION DE VEHICULOS DE LA FLOTILLA DE ESTE MINISTERIO, PROCESO CULTURA-DAF-CM-2025-0075, ORDEN 2025-00406, SEGUN ANEXOS</t>
  </si>
  <si>
    <t>INST NAC DE AGUAS POTABLES Y ALCATARILLADOS</t>
  </si>
  <si>
    <t>PAGO POR SUMINISTRO DE AGUA ,CORRESPONDIENTE AL MES MAYO 2026 DEL INMUEBLE DONDE ESTA UBICADA LA CASA DE LA CULTURA MARIA MONTES, EN LA PROVINCIA BARAHONA, DEPENDENCIA DE ESTE MINISTERIO DE CULTURA, SEGUN ANEXOS</t>
  </si>
  <si>
    <t>AYUNTAMIENTO DEL MUNICIPIO DE SANTIAGO</t>
  </si>
  <si>
    <t>PAGO POR SERVICIOS DE RECOGIDA DE BASURA DE LAS DEPENDENCIAS DE ESTE MINISTERIO DE CULTURA UBICADAS EN LA REGION NORTE, CORRESPONDIENTE AL MES DE JUNIO 2026, SEGUN ANEXOS.</t>
  </si>
  <si>
    <t>EDESUR DOMINICANA, S.A</t>
  </si>
  <si>
    <t>PAGO POR SERVICIO DE ENERGIA ELECTRICA DEL CENTRO CULTURAL MARIA MONTEZ (BARAHONA), CORRESPONDIENTE AL MES DE  ABRIL 2026,SEGUN ANEXOS</t>
  </si>
  <si>
    <t>DIRECCION GENERAL DE MECENAZGO</t>
  </si>
  <si>
    <t>TRANSFERENCIA A FAVOR DE LA DIRECCION GENERAL DE MECENAZGO, POR CONCEPTO DE GASTOS OPERATIVOS Y ADMINISTRATIVOS, CORRESPONDIENTE AL MES DE JUNIO 2026, SEGUN ANEXOS.</t>
  </si>
  <si>
    <t>DIRECCION GENERAL DE CINE</t>
  </si>
  <si>
    <t>TRANSFERENCIA A FAVOR DE LA DIRECCION GENERAL DE CINE, POR CONCEPTO DE GASTOS CORRIENTES Y NOMINA DEL MES DE JUNIO 2026. SEGUN ANEXOS.</t>
  </si>
  <si>
    <t>BANDA MUNICIPAL DE MUSICA DE BANI</t>
  </si>
  <si>
    <t>TRANSFERENCIA  A FAVOR DE LA BANDA DE MUSICA DE BANI, CORRESPONDIENTE AL  MES DE JUNIO 2026, SEGUN ANEXOS.</t>
  </si>
  <si>
    <t>CORPORACIÓN ESTATAL DE RADIO Y TELEVISIÓN (CERTV)</t>
  </si>
  <si>
    <t>TRANSFERENCIA A FAVOR DE CORPORACION ESTATAL DE RADIO Y TELEVISION, (CERTV) CORRESPONDIENTE AL MES DE JUNIO 2026, PARA PAGO DE NOMINA Y APORTE PARA GASTOS ADMINISTRATIVOS Y ENERGIA ELECTRICA, SEGUN ANEXOS.</t>
  </si>
  <si>
    <t>MINISTERIO DE CULTURA</t>
  </si>
  <si>
    <t>TRANSFERENCIA  A FAVOR DEL CORO DE CAMARA KORIBE, CORRESPONDIENTE AL MES DE JUNIO 2026, SEGUN ANEXOS.</t>
  </si>
  <si>
    <t>TRANSFERENCIA  A FAVOR DEL TEATRO ORQUESTAL DOMINICANO, CORRESPONDIENTE AL MES DE JUNIO 2026, SEGUN ANEXOS.</t>
  </si>
  <si>
    <t>BANDA DE MUSICA VICENTE NOBLE</t>
  </si>
  <si>
    <t>TRANSFERENCIA  A FAVOR DE LA BANDA DE MUSICA MUNICIPAL DE VICENTE NOBLE, CORRESPONDIENTE AL MES DE JUNIO 2026. SEGUN ANEXOS.</t>
  </si>
  <si>
    <t>BLUELINE SERVICE, SRL</t>
  </si>
  <si>
    <t>PAGO POR SERVICIO DE LIMPIEZA EN LA PLAZA DE LA CULTURA (LIMPIEZA PROFUNDA Y RESTAURACIÓN DE PORCELANATO, EN EL MUSEO DE HISTORIA Y GEOGRAFIA), DEP DE ESTE MINISTERIO.DAF-CD-2026-0040 OR CULTURA- 2026-00152 SEGUN DOC ANEXO.</t>
  </si>
  <si>
    <t>ALTICE DOMINICANA, SA</t>
  </si>
  <si>
    <t>PAGO POR SERVICIOS DE INTERNET MOVIL Y TELEFONICAS DE LAS FLOTAS DE ESTE MINISTERIO DE CULTURA, CORRESPONDIENTE AL MES DE MAYO 2026 (TEL. LOCAL Y SERV. DE INTERNET Y TV POR CABLE), SEGUN ANEXOS</t>
  </si>
  <si>
    <t>EMPRESA DISTRIBUIDORA DE ELECTRICIDAD DEL ESTE S A</t>
  </si>
  <si>
    <t>PAGO SERVICIOS DE ENERGIA ELECTRICA DE ESTE MINISTERIO DE CULTURA Y SUS DEPENDENCIAS CORRESPONDIENTE AL MES DE MAYO 2026, SEGUN ANEXOS</t>
  </si>
  <si>
    <t>TRANSFERENCIA  A FAVOR DE PROYECTOS CULTURALES, CORRESPONDIENTE AL MES DE JUNIO 2026, SEGUN ANEXOS</t>
  </si>
  <si>
    <t>TRANSFERENCIA  A FAVOR DE ACTIVIDADES CULTURALES, CORRESPONDIENTE AL MES DE JUNIO 2026, SEGUN ANEXOS.</t>
  </si>
  <si>
    <t>TRANSFERENCIA  A FAVOR DE LA DIRECCION DE CULTURA DOMINICANA  EN EL EXTERIOR, CORRESPONDIENTE AL MES DE JUNIO 2026, SEGUN ANEXOS.</t>
  </si>
  <si>
    <t>PLANETA AZUL, SA</t>
  </si>
  <si>
    <t>PAGO POR ADQUISICION DE AGUA POTABLE, PARA CONSUMO INSTITUCIONAL, SEDE, SUS DEPENDENCIAS Y ACTIVIDADES, BS-0005029-2025, ADENDUM-BS-0004253-2026 PROC- CULT. DAF-CM-2025-0001, ORDEN 2025-00031, SEGUN ANEXOS.</t>
  </si>
  <si>
    <t>29 BENEFICIARIOS</t>
  </si>
  <si>
    <t>TRANSFERENCIA A FAVOR DE (29) ASFL DEL SECTOR CULTURAL, CORRESPONDIENTE A LA SUBVENCION DEL MES DE JUNIO 2026, SEGUN ANEXOS.</t>
  </si>
  <si>
    <t>INSTITUTO DUARTIANO</t>
  </si>
  <si>
    <t>TRANSFERENCIA  A  FAVOR DEL INSTITUTO DUARTIANO, CORRESPONDIENTE A GASTOS CORRIENTES Y PAGO DE NOMINA DEL MES DE JUNIO 2026, SEGUN ANEXOS</t>
  </si>
  <si>
    <t>MULTIGRABADO SRL</t>
  </si>
  <si>
    <t>PAGO POR SERVICIO DE CONFECCION DE SELLOS Y DE RECONOCIMIENTOS PARA DIFERENTES ACTIVIDADES DE ESTE MINISTERIO DE CULTURA, PROCESO CULTURA-DAF-CD-2025-0030, ORDEN 2025-00137, SEGUN ANEXOS</t>
  </si>
  <si>
    <t>PAGO POR SERV. DE HOSPEDAJE PARA LA CELEBRACION DEL DESFILE NACIONAL DE CARNAVAL 2026, CELEBRADO EL 15/3/2026, PROCESO CULTURA-DAF-CM-2026-0009, ORDEN DE COMPRA 2026-00025, SEGUN ANEXOS</t>
  </si>
  <si>
    <t>XAVSHA MULTISERVICES, SRL</t>
  </si>
  <si>
    <t>PAGO POR ADQUISICION DE PRODUCTOS COMESTIBLES (CAFE Y CREMA PARA CAFE), PARA REPOSICION DE ALMACEN Y USO DE ESTE MINISTERIO, PROCESO CULTURA-DAF-CM-2026-0001, ORDEN CULTURA-2026-00017, SEGUN ANEXOS</t>
  </si>
  <si>
    <t>AUTOCENTRO NAVARRO, SRL</t>
  </si>
  <si>
    <t>PAGO POR CAMBIO DE BATERIA PARA USO DE VEHICULO PERTENECIENTE A LA FLOTILLA DE ESTE MINISTERIO DE CULTURA, PROCESO CULTURA-DAF-CD-2025-0064, ORDEN 2025-00243, SEGUN ANEXOS</t>
  </si>
  <si>
    <t>CANTABRIA BRAND REPRESENTATIVE, SRL</t>
  </si>
  <si>
    <t>PAGO MENOS 20% DE AMORT. DE LA CERT CONT. BS-0011143-2025, LOTE I,POR SERV. DE ALIMENTACION INSTITUCIONAL PARA LA SEDE Y DEPENDENCIAS DE ESTE MIN. CORRESP. AL MES DE MARZO Y AL MES DE ABRIL DEL 1 AL 19-2026, PROC. CULT.-CCC-LPN-2025-0003, ORDEN 2025-00263</t>
  </si>
  <si>
    <t>PLANCHAKI, SRL</t>
  </si>
  <si>
    <t>PAGO POR SERVICIOS DE LAVADO  Y PLANCHADO DE DIVERSOS ARTICULOS PARA SER USADOS EN ESTE MINC, CO. NO.BS-0006268-2025, ADENDUM BS-0002846-2026, PROCESO CULTURA-DAF-CM-2025-0018, ORDEN DE COMPRA 2025-00116, SEGUN ANEXOS</t>
  </si>
  <si>
    <t>PAGO CERT CONTRATO BS-0000091-2026, POR SERV. DE MANTENIMIENTO Y REPARACION DEL VEHICULO LEXUS LX470, PLACA 00030 DE LA FLOTILLA VEHICULAR DE ESTE MINC, PROCESO CULTURA-DAF-CM-2025-0075, ORDEN 2025-00406, SEGUN ANEXOS</t>
  </si>
  <si>
    <t>P/INDEMNIZACION A EX-EMPLEADOS MAYO 2026-P01-MINC</t>
  </si>
  <si>
    <t>P/VACACIONES A EX-EMPLEADOS MAYO 2026-P01-MINC</t>
  </si>
  <si>
    <t>BANCO DE RESERVA DE LA REP.  DOM. BANCO SERVICIOS MULTIPLES, SA</t>
  </si>
  <si>
    <t>PAGO DE TARJETAS FLOTILLA CORPORACION NO. 422694, DE LA  ASIGNACION DE COMBUSTIBLE, CORRESPONDIENTE AL CORTE DEL 02 DE JULIO 2026, DONDE SE REFLEJAN LOS CONSUMOS DEL MES DE JUNIO 2026, SEGUN ANEXOS</t>
  </si>
  <si>
    <t>AJ IT ELECTRONICS SOLUTIONS, SRL-</t>
  </si>
  <si>
    <t>PAGO POR SERVICIO TRANSMISION STREAMING PARA LA PRIMERA FERIA REGIONAL  DEL LIBRO Y CULTURA 2026, CELEBRADA DEL 20 AL 26 DE ABRIL 2026, PROCESO CULTURA-DAF-CD-2026-0036, ORDEN CULTURA-2026-00093, SEGUN ANEXOS</t>
  </si>
  <si>
    <t>COMPANIA DOMINICANA DE TELEFONOS C POR A</t>
  </si>
  <si>
    <t>PAGO SERVICIOS TELEFONICOS Y FLOTAS DE ESTE MINISTERIO DE CULTURA Y SUS DEPENDENCIAS, CORRESPONDIENTE AL MES DE MAYO 2026 (SERV. LARGA DISTANCIA, TELEFONO LOCAL, INTERNET Y TV POR CABLE), SEGUN ANEXOS</t>
  </si>
  <si>
    <t>COORDINACION EDUCATIVA Y CULTURAL CENTROAMERICANA</t>
  </si>
  <si>
    <t>TRANSFERENCIA A LA COORDINACION  EDUCATIVA Y CULTURAL CENTROAMERICANA DEL SISTEMA DE LA INTEGRACION CENTROAMERICANA (CECC/SICA), CORRESPONDIENTE A LA CUOTA DEL  AÑO 2026, US$10,000.00  SEGUN ANEXOS.</t>
  </si>
  <si>
    <t>CORPORACION DE ACUEDUCTO Y ALCANTARILLADO DE PTO PLATA</t>
  </si>
  <si>
    <t>PAGO POR SUMINISTRO DE AGUA POTABLE Y ALCANTARILLADO DEL INMUEBLE DONDE ESTA UBICADA LA OFICINA DE PATRIMONIO CULTURAL EN LA PROV. PUERTO PLATA, DEPENDENCIA DE ESTE MINC, CORRESPONDIENTE AL MES DE JUNIO 2026, SEGUN ANEXOS</t>
  </si>
  <si>
    <t>ORGANIZACION DE LAS NACIONES UNIDAS PARA LA EDUCACION LA CIENCIA Y LA CULTURA UNESCO</t>
  </si>
  <si>
    <t>TRANSFERENCIA  A LA ORGANIZACION DE LAS NACIONES UNIDAS PARA LA EDUCACION, LA CIENCIA Y LA CULTURA (UNESCO), ABONO 2024-2025 EQUIVALENTE US$66,286.00, SEGUN  ANEXOS.</t>
  </si>
  <si>
    <t>SEGUROS RESERVAS, SA</t>
  </si>
  <si>
    <t>PAGO CORRESPONDIENTE AL SEGURO DE VIDA COLECTIVO NO. 2-2-102-0120483, DEL MINISTERIO DE CULTURA, CORRRESPONDIENTE AL MES DE JUNIO 2026, SEGUN ANEXOS.</t>
  </si>
  <si>
    <t>CORPORACION DEL ACUEDUCTO Y ALCANTARILLADO DE SANTO DOMINGO</t>
  </si>
  <si>
    <t>PAGO POR SERVICIOS DE AGUA POTABLE DE ESTE MINISTERIO DE CULTURA Y SUS DEPENDENCIAS CORRESPONDIENTE AL MES DE JUNIO 2026, SEGUN ANEXOS.</t>
  </si>
  <si>
    <t>OFICINA DE COORDINACION PRESIDENCIAL</t>
  </si>
  <si>
    <t>PAGO BOLETOS AEREOS PARA FUNC. DE ESTE MINC. QUE PARTIC. EN DIFERENTES ACTIVIDADES, EN LOS MESES DE ABRIL Y MAYO 2026, SEMANA DOMINICANA DE PANAMA DEL 12 AL 16 Y 15 AL 17 DE ABRIL, DEL 3 AL 5 DE MAYO EN NEW YORK, DEL 4 AL 7 DE MAYO EN WASHINGTON.</t>
  </si>
  <si>
    <t>SABORES VOLCÁNICOS, SRL</t>
  </si>
  <si>
    <t>PAGO POR SERVICIOS DE ALMUERZOS, CENAS Y REFRIGERIOS PARA COLABORADORES DEL MINISTERIO DE CULTURA CON MOTIVO DE LA PRIMERA FERIA REGIONAL DEL LIBRO Y LA CULTURA CIBAO 2026, PROCESO CULTURA-DAF-CD-2026-0035, ORDEN 2026-00091, SEGUN ANEXO</t>
  </si>
  <si>
    <t>AUDIO SOLUCIONES, SRL</t>
  </si>
  <si>
    <t>PAGO SERVICIO DE GRABACIÓN DEL CONCIERTO PUENTES SONOROS CLEVELAD-SANTO DOMINGO, EL  27 DE MAYO 2026 EN LA SALA CARLOS PIANTINI TN. PROCESO CULT-DAF-CD-2026-0043 ORDEN CULT-2026-00153. SEGUN ANEXOS.</t>
  </si>
  <si>
    <t>GENIUS PRINT GRAPHIC, SRL</t>
  </si>
  <si>
    <t>PAGO POR IMPRESIÓN DE BANNER, A REQUERIMIENTO PARA USO EN DIFENTES ACTIVIDADES DEL MINISTERIO, PROCESO CULTURA -DAF-CM-2025-0027, ORDEN CULTURA-2025-00151, SEGUN DOCUMENTOS ANEXOS.</t>
  </si>
  <si>
    <t>CHB CONCEPTUAL HOLDING BUSINESS, SRL</t>
  </si>
  <si>
    <t>PAGO POR ALQUILER MES DE JUNIO 2026, DE LA NAVE PARA ALMACENAMIENTO DE MERCANCIAS Y ACTIVOS FIJOS DE LA SEDE Y SUS DEPEND. CONT. NO. BS-0005468-2025, PROC. CULT.CCC-PEPU-2025-0002, ORDEN 2025-00122, SEGUN ANEXOS.</t>
  </si>
  <si>
    <t>BANDA DE MUSICA MUNICIPAL BY LUIS ANTONIO BELTRE</t>
  </si>
  <si>
    <t>TRANSFERENCIA A FAVOR DE LA BANDA DE MUSICA MUNICIPAL BY LUIS ANTONIO BELTRE-AZUA, CORRESPONDIENTE AL MES DE JUNIO 2026, SEGUN ANEXOS.</t>
  </si>
  <si>
    <t>CORPORACION DE ACUEDUCTO Y ALCANTARILLADO DE SANTIAGO</t>
  </si>
  <si>
    <t>PAGO POR SERVICIOS DE AGUA, CLOACA Y AYUNTAMIENTO DEL GRAN TEATRO DEL CIBAO CONTRATO 01236928, CORRESPONDIENTE AL MES DE MAYO 2026, DEPENDENCIA DE ESTE MINISTERIO DE CULTURA, SEGUN ANEXOS</t>
  </si>
  <si>
    <t>PAGO POR SERVICIOS DE AGUA, CLOACA Y AYUNTAMIENTO DEL GRAN TEATRO DEL CIBAO CONTRATO 01058338, CORRESPONDIENTE AL MES DE JUNIO 2026, DEPENDENCIA DE ESTE MINISTERIO DE CULTURA, SEGUN ANEXO</t>
  </si>
  <si>
    <t>CECOMSA, SRL</t>
  </si>
  <si>
    <t>PAGO POR ADQUISICION DE DISPOSITIVOS INFORMATICOS Y HERRAMIENTAS PARA LA PRIMERA FERIA REGIONAL DEL LIBRO Y LA CULTURA CIBAO 2026, CELEBRADA DEL 20 AL 26 DE ABRIL 2026, PROC.CULT.DAF-CD-2026-0033, ORDEN 2026-00090, SEGUN ANEXOS.</t>
  </si>
  <si>
    <t>JOEL BELLARION ANICO HERNANDEZ</t>
  </si>
  <si>
    <t>APORTE ECOM. POR CONCEPTO DE PATROCINIO DE ESTE MINC  PARA LA IMPRESION Y EL LANZAMIENTO DE LA OBRA LITERARIA TITULADA "44 DIAS", BASADA EN LA TRAVESIA EN SOLITARIO DE JOEL  ANICO, QUIEN EMPRENDIO UN VIAJE EN BICICLETA DESDE NEW YORK HASTA MIAMI.</t>
  </si>
  <si>
    <t>EDENORTE DOMINICANA S A</t>
  </si>
  <si>
    <t>PAGO SERVICIOS DE ENERGIA ELECTRICA DE LAS DEPENDENCIAS DE ESTE MINISTERIO DE CULTURA EN LA REGION NORTE, CORRESPONDIENTE AL MES DE MAYO 2026, SEGUN ANEXOS.</t>
  </si>
  <si>
    <t>FONDO REPONIBLE INSTITUCIONAL AL MINISTERIO DE CULTURA</t>
  </si>
  <si>
    <t>AYUNTAMIENTO DEL DISTRITO NACIONAL</t>
  </si>
  <si>
    <t>PAGO POR SERVICIOS DE RECOGIDA DE BASURA DE ESTE MINISTERIO DE CULTURA Y SUS DEPENDENCIAS, CORRESPONDIENTE AL MES DE JUNIO 2026, SEGUN ANEXOS</t>
  </si>
  <si>
    <t>PAGO MENOS 20% DE LA CERT. DE CONT. NO.BS-0015510-2025, ADENDUM BS-0004510-2026, POR CONTRATACION DE SERVICIOS DE CATERING, PARA USO INSTITUCIONAL EN LA SEDE Y DEPENDENCIAS, PROC-CULT-CCC-CP-2025-0012, ORDEN 2025-00426, SEGUN ANEXOS.</t>
  </si>
  <si>
    <t>ACTIVIDADES CAOMA, SRL</t>
  </si>
  <si>
    <t>PAGO POR SERVICIOS DE MONTAJE, ALQUILERES Y ARRENDAMIENTOS DE EQUIPOS PARA SER UTILIZADOS EN ACTIVIDADES DE ESTE MINISTERIO, PROCESO CULTURA-DAF-CM-2026-0031, ORDEN 2026-00157, SEGUN ANEXOS.</t>
  </si>
  <si>
    <t>RANCHO CHITO, SRL</t>
  </si>
  <si>
    <t>PAGO POR SERVICIO DE CATERING A REQUERIMIENTO, PARA ENCUENTRO CON LA PRENSA EN EL BAR DEL GRAN TEATRO DEL CIBAO, EN EL MARCO DE LA PRIMERA FERIA REGIONAL DEL LIBRO Y LA CULTURA CIBAO 2026, PROCESO CULTURA-DAF-CD-2026-0030, ORDEN 2026-00085, SEGUN ANEXOS</t>
  </si>
  <si>
    <t>ARCHIVO GRAL DE LA NACION</t>
  </si>
  <si>
    <t>TRANSFERENCIA  A FAVOR DEL ARCHIVO GENERAL DE LA NACION (AGN), CORRESPONDIENTE A LA SUBVENCION POR GASTOS Y PAGO DE NOMINA DEL MES DE JUNIO 2026, SEGUN ANEXOS.</t>
  </si>
  <si>
    <t>PAGO MENOS 20% DE LA CERT. DE CONT. NO.BS-0015510-2025, ADENDUM BS-0004510-2026, POR SERVICIOS DE CATERING, PARA USO INSTITUCIONAL EN LA SEDE Y DEPENDENCIAS, PROC-CULT-CCC-CP-2025-0012, ORDEN 2025-00426, SEGUN ANEXOS.</t>
  </si>
  <si>
    <t>2 BENEFICIARIOS</t>
  </si>
  <si>
    <t>P/SUELDO FIJO-JUNIO 2026-PROG.01-MINC</t>
  </si>
  <si>
    <t>P/EMPLEADOS TEMPORALES-JUNIO 2026-PROG.01-MINC</t>
  </si>
  <si>
    <t>P/SUELDO FIJO-JUNIO 2026-PROG.11-MINC</t>
  </si>
  <si>
    <t>P/TRAMITE DE PENSION-JUNIO 2026-PROG.01-MINC</t>
  </si>
  <si>
    <t>P/INTERINATO-JUNIO 2026-PROG.01-MINC</t>
  </si>
  <si>
    <t>P/PERIODO PROBATORIO-JUNIO 2026-PROG.01-MINC</t>
  </si>
  <si>
    <t>LIBERTY NETWORKS DOMINICANA, SA</t>
  </si>
  <si>
    <t>PAGO POR SERVICIOS DE REDUNDANCIA DE CONEXION A INTERNET, VIA PROVEEDOR ALTERNO, CORRESPONDIENTE AL MES DE JUNIO 2026, SEGUN ANEXOS</t>
  </si>
  <si>
    <t>PAGO POR ADQUISICION DE ARTICULOS PERSONALIZADOS PARA ACTIVIDADES DEL MINISTERIO, REUNION DE MINISTRAS Y MINISTROS DE EDUCACION Y CULTURA DE LA CECC/SICA, PROCESO CULTURA-DAF-CD-2026-0041, ORDEN 2026-00150, SEGUN ANEXOS</t>
  </si>
  <si>
    <t>P/SUPLENCIA-JUNIO 2026-PROG.01-MINC</t>
  </si>
  <si>
    <t>P/SUELDO FIJO-JUNIO 2026-PROG.13-MINC</t>
  </si>
  <si>
    <t>CODEVE, SRL</t>
  </si>
  <si>
    <t>PAGO CUB 2 Y FINAL MENOS 20% DEL CO-0001463-2025, LOTE 1:IMPERMEABILIZACION DEL TECHO DEL VICEMINISTERIO DE PATRIMONIO CULTURAL,  PINTURA DEL CENTRO CULTURAL NARCISO GONZALEZ Y CONSTUC. TRAMPA DE GRASA DE ESTE MINC., PROC. CULT.-CCC-CP-2025-0004</t>
  </si>
  <si>
    <t>P/PRIMA DE TRANSPORTE-JUNIO 2026-PROG.01-MINC</t>
  </si>
  <si>
    <t>P/CARACTER EVENTUAL-JUNIO 2026-P01-MINC</t>
  </si>
  <si>
    <t>P/COMP. DE SEGURIDAD - JUNIO 2026 - P01 - MINC</t>
  </si>
  <si>
    <t>TRANSFERENCIA A FAVOR DEL ARCHIVO (AGN), PARA CUBRIR GASTOS DE CAPITAL CORRESPONDIENTES AL MES DE JUNIO 2026, SEGUN ANEXOS</t>
  </si>
  <si>
    <t>PAGO POR SERV. DE DESTAPE DE TUBERIA CORRESPONDIENTE A UN REGISTRO DE DRENAJE MEDIANTE EL METODO DE JETTING, UBICADO AL LADO DE LA OFICINA DE TRANSPORTACION DE ESTE MINC, PROCESO CULTURA-DAF-CD-2025-0039, ORDEN -2025-00165</t>
  </si>
  <si>
    <t>PAGO POR SERV. DE MONTAJE, ALQ. Y ARRENDAMIENTO DE EQUIPOS PARA SER UTILIZADOS EN LA ACTIVIDAD CONCIERTO FILARMONICO CON MOTIVO A LAS MADRES, REALIZADO EN EL GRAN TEATRO DEL CIBAO,29/05/2026, PROCESO CULTURA-DAF-CM-2026-0031, ORDEN 2026-00154</t>
  </si>
  <si>
    <t>SEGURO NACIONAL DE SALUD</t>
  </si>
  <si>
    <t>PAGO  POR SEGURO DE SALUD COMPLEMENTARIO DE EMPLEADOS DE ESTE MINISTERIO DE CULTURA, CORRESPONDIENTE AL PERIODO DEL 01 AL 30 DE JUNIO 2026, SEGUN ANEXOS</t>
  </si>
  <si>
    <t>HUMANO SEGUROS S A</t>
  </si>
  <si>
    <t>PAGO POR SEGURO DE SALUD COMPLEMENTARIO DE LOS EMPLEADOS DEL MINISTERIO DE CULTURA, CORRESPONDIENTE AL MES DE JUNIO 2026, SEGUN ANEXOS</t>
  </si>
  <si>
    <t>VIAMAR, SA</t>
  </si>
  <si>
    <t>PAGO POR MANTENIMIENTO PREVENTIVO DEL VEHICULO KIA SORENTO, AÑO 2026, PLACA G783354, PERTENECIENTE A LA FLOTILLA VEHICULAR DE ESTE MINISTERIO DE CULTURA, PROCESO CULTURA-DAF-CD-2025-0068, ORDEN CULTURA-2025-00260</t>
  </si>
  <si>
    <t>TRANSFERENCIA  A LA ORGANIZACION DE LAS NACIONES UNIDAS PARA LA EDUCACION, LA CIENCIA Y LA CULTURA (UNESCO),  US$2,419.00, AÑO 2026, SEGUN  ANEXOS.</t>
  </si>
  <si>
    <t>ACADEMIA DOMINICANA DE LA HISTORIA</t>
  </si>
  <si>
    <t>TRANSFERENCIA A FAVOR DE LA  ACADEMIA DOMINICANA DE LA HISTORIA, CORRESPONDIENTE AL MES DE JUNIO 2026, SEGUN ANEXOS</t>
  </si>
  <si>
    <t>PAGO POR MANTENIMIENTO PREVENTIVO DEL VEHICULO KIA SORENTO, AÑO 2026, PLACA G783353, PERTENECIENTE A LA FLOTILLA VEHICULAR DE ESTE MINISTERIO DE CULTURA, PROCESO CULTURA-DAF-CD-2025-0068, ORDEN CULTURA-2025-00260</t>
  </si>
  <si>
    <t>SOLUCIONES INTEGRALES CAF, SRL</t>
  </si>
  <si>
    <t>PAGO POR SERVICIOS DE JARDINERIA EN LAS AREAS VERDES DE LA SEDE DE ESTE MINC, CERT CONTRATO BS-0012436-2024, ADENDUM BS-0015993-2025, PROCESO CULTURA-DAF-CM-2024-0033, ORDEN 2024-00191.</t>
  </si>
  <si>
    <t>SOFIMAC TECHNOLOGY SOTE, SRL</t>
  </si>
  <si>
    <t>PAGO POR ADQUISICION DE MATERIALES PARA EL MONTAJE, ADECUACION Y CELEBRACION DE CALLE CULTURA, PROCESO CULTURA-DAF-CD-2026-0051, ORDEN DE COMPRA 2026-00166, SEGUN ANEXOS</t>
  </si>
  <si>
    <t>MC GLOBAL S.R.L.</t>
  </si>
  <si>
    <t>PAGO POR SERVICIOS DE PATROCINIO PARA EL PRIMER CONGRESO INTERNACIONAL DE GEOPOLITICA, REPUBLICA DOMINICANA 2026, PROCESO CULTURA-DAF-CD-2026-0039, ORDEN CULTURA-2026-00149, SEGUN ANEXOS</t>
  </si>
  <si>
    <t>RV DIESEL, SRL</t>
  </si>
  <si>
    <t>PAGO CORRESPONDIENTE A LA CERT BS-0005896-2026, POR ADQUISICION DE TICKETS DE COMBUSTIBLE(GASOLINA) PARA USO INSTITUCIONAL DE LA SEDE Y SUS DEPENDENCIAS PROCESO CULTURA-CCC-CP-2026-0001, ORDEN DE COMPRA 2026-00094</t>
  </si>
  <si>
    <t>P/CARACT. EVENT. RETROACT. MAYO 2026-P01-MINC</t>
  </si>
  <si>
    <t>PAGO POR ADQUISICION DE BATERIA PARA USO DE VEHICULO NISSAN PICK UP, PLACA EL00386,  PERTENECIENTE A LA FLOTILLA DE ESTE MINISTERIO DE CULTURA, PROCESO CULTURA-DAF-CD-2025-0064, ORDEN 2025-00243, SEGUN ANEXOS</t>
  </si>
  <si>
    <t>PAGO POR SERVICIO DE CONFECCION DE RECONOCIMIENTO PARA ACTIVIDAD DE ESTE MINISTERIO DE CULTURA, PROCESO CULTURA-DAF-CD-2025-0030, ORDEN 2025-00137, SEGUN ANEXOS</t>
  </si>
  <si>
    <t>PAGO DE LA CERT NO. BS-0011192-2025, POR SERV. DE ALMUERZOS Y CENA PARA EL CONSERVATORIO NACIONAL, DEPENDENCIA DE ESTE MINC, EN EL MARCO DE LA RESIDENCIA MUSICAL INTERNACIONAL EN COLABORACION CON CLEVELAND INSTITUTE OF MUSIC.</t>
  </si>
  <si>
    <t>AGENCIA DE VIAJES MILENA TOURS, SRL</t>
  </si>
  <si>
    <t>PAGO CONT. BS-0011004-2025, POR SERV. DE HOSPEDAJE EN EL HOTEL COURTYARD  STO DGO PARA MAESTROS Y REPRESENTANTES DE LA DELEGACION INTER. PARTICIPANTE EN LA RESIDENCIA MUSICAL INTERNACIONAL CON EL CLEVELAND INSTITUTE OF MUSIC DEL 24 AL 30 DE MAYO 2026</t>
  </si>
  <si>
    <t>JARDIN ILUSIONES S A</t>
  </si>
  <si>
    <t>PAGO POR ADQ. DE ROSAS Y PUCHEROS, PARA LA ACTIVIDAD REALIZADA EN CONMEMORACION AL DIA DE LAS MADRES, EL 29 DE MAYO 2026, EN EL AUDITORIO DE ESTE MINC, PROCESO CULTURA DAF-CD-2026-0046, ORDEN 2026-00160.</t>
  </si>
  <si>
    <t>P/HRAS EXTRAORDINARIAS MAYO 2026-P01-MINC</t>
  </si>
  <si>
    <t>UNIVERSIDAD NACIONAL PEDRO HENRIQUEZ UREÑA</t>
  </si>
  <si>
    <t>PAGO POR BECA, PARA LA MAESTRIA EN GESTION DE COMPRAS Y CONTRATACIONES CUATRIMESTRE MAYO-AGOSTO 2026, A FAVOR DE MARLENY ALEXANDRA GARCIA GUTIERREZ, ENC. DPTO. DE COMPRAS, SEGUN ANEXOS.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</si>
</sst>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20"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6"/>
      <name val="Calibri"/>
      <family val="2"/>
      <scheme val="minor"/>
    </font>
    <font>
      <sz val="11"/>
      <color rgb="FF000000"/>
      <name val="Calibri"/>
      <family val="2"/>
      <scheme val="minor"/>
    </font>
    <font>
      <b/>
      <sz val="11"/>
      <color theme="0"/>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0"/>
        <bgColor indexed="64"/>
      </patternFill>
    </fill>
    <fill>
      <patternFill patternType="solid">
        <fgColor theme="4" tint="-0.499984740745262"/>
        <bgColor theme="4" tint="0.79998168889431442"/>
      </patternFill>
    </fill>
    <fill>
      <patternFill patternType="solid">
        <fgColor theme="8" tint="-0.499984740745262"/>
        <bgColor theme="4" tint="0.79998168889431442"/>
      </patternFill>
    </fill>
  </fills>
  <borders count="1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4" fontId="3" fillId="0" borderId="0" applyFont="0" applyFill="0" applyBorder="0" applyAlignment="0" applyProtection="0"/>
  </cellStyleXfs>
  <cellXfs count="71">
    <xf numFmtId="0" fontId="0" fillId="0" borderId="0" xfId="0"/>
    <xf numFmtId="0" fontId="0" fillId="0" borderId="0" xfId="0"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165" fontId="8" fillId="0" borderId="0" xfId="0" applyNumberFormat="1" applyFont="1" applyAlignment="1">
      <alignment vertical="center"/>
    </xf>
    <xf numFmtId="0" fontId="9" fillId="0" borderId="0" xfId="0" applyFont="1" applyAlignment="1">
      <alignment horizontal="left" vertical="center"/>
    </xf>
    <xf numFmtId="4" fontId="9" fillId="0" borderId="0" xfId="0" applyNumberFormat="1" applyFont="1" applyAlignment="1">
      <alignment vertical="center"/>
    </xf>
    <xf numFmtId="0" fontId="9" fillId="0" borderId="0" xfId="0" applyFont="1" applyAlignment="1">
      <alignment horizontal="left" vertical="center" wrapText="1"/>
    </xf>
    <xf numFmtId="0" fontId="0" fillId="0" borderId="9" xfId="0" applyBorder="1" applyAlignment="1">
      <alignment vertical="center"/>
    </xf>
    <xf numFmtId="0" fontId="9"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2" borderId="10" xfId="0" applyFont="1" applyFill="1" applyBorder="1" applyAlignment="1">
      <alignment vertical="center"/>
    </xf>
    <xf numFmtId="0" fontId="6" fillId="0" borderId="0" xfId="0" applyFont="1" applyAlignment="1">
      <alignment vertical="center"/>
    </xf>
    <xf numFmtId="4" fontId="8" fillId="0" borderId="0" xfId="0" applyNumberFormat="1" applyFont="1" applyAlignment="1">
      <alignment vertical="center"/>
    </xf>
    <xf numFmtId="4" fontId="7" fillId="2" borderId="10" xfId="0" applyNumberFormat="1" applyFont="1" applyFill="1" applyBorder="1" applyAlignment="1">
      <alignment vertical="center"/>
    </xf>
    <xf numFmtId="0" fontId="10" fillId="0" borderId="0" xfId="0" applyFont="1" applyAlignment="1">
      <alignment horizontal="center" vertical="center"/>
    </xf>
    <xf numFmtId="0" fontId="9" fillId="0" borderId="11" xfId="0" applyFont="1" applyBorder="1" applyAlignment="1">
      <alignment vertical="center"/>
    </xf>
    <xf numFmtId="165" fontId="11" fillId="0" borderId="0" xfId="0" applyNumberFormat="1" applyFont="1" applyAlignment="1">
      <alignment vertical="center"/>
    </xf>
    <xf numFmtId="165" fontId="12" fillId="0" borderId="8" xfId="0" applyNumberFormat="1" applyFont="1" applyBorder="1" applyAlignment="1">
      <alignment vertical="center"/>
    </xf>
    <xf numFmtId="0" fontId="12" fillId="0" borderId="0" xfId="0" applyFont="1" applyAlignment="1">
      <alignment horizontal="left" vertical="center" wrapText="1"/>
    </xf>
    <xf numFmtId="4" fontId="12" fillId="0" borderId="0" xfId="0" applyNumberFormat="1" applyFont="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wrapText="1"/>
    </xf>
    <xf numFmtId="0" fontId="0" fillId="4" borderId="0" xfId="0" applyFill="1"/>
    <xf numFmtId="0" fontId="13" fillId="4" borderId="0" xfId="0" applyFont="1" applyFill="1" applyAlignment="1">
      <alignment vertical="center" wrapText="1" readingOrder="1"/>
    </xf>
    <xf numFmtId="0" fontId="14" fillId="4" borderId="0" xfId="0" applyFont="1" applyFill="1" applyAlignment="1">
      <alignment vertical="center" wrapText="1" readingOrder="1"/>
    </xf>
    <xf numFmtId="4" fontId="0" fillId="0" borderId="0" xfId="0" applyNumberFormat="1" applyAlignment="1">
      <alignment vertical="center"/>
    </xf>
    <xf numFmtId="0" fontId="0" fillId="4" borderId="0" xfId="0" applyFill="1" applyAlignment="1">
      <alignment vertical="center"/>
    </xf>
    <xf numFmtId="0" fontId="0" fillId="4" borderId="0" xfId="0" applyFill="1" applyAlignment="1">
      <alignment horizontal="right"/>
    </xf>
    <xf numFmtId="0" fontId="0" fillId="4" borderId="0" xfId="0" applyFill="1" applyAlignment="1">
      <alignment horizontal="left"/>
    </xf>
    <xf numFmtId="40" fontId="0" fillId="0" borderId="0" xfId="0" applyNumberFormat="1" applyAlignment="1">
      <alignment vertical="center"/>
    </xf>
    <xf numFmtId="0" fontId="6" fillId="0" borderId="0" xfId="0" applyFont="1" applyAlignment="1">
      <alignment horizontal="left" vertical="center"/>
    </xf>
    <xf numFmtId="39" fontId="0" fillId="4" borderId="0" xfId="0" applyNumberFormat="1" applyFill="1"/>
    <xf numFmtId="0" fontId="0" fillId="0" borderId="12" xfId="0" applyBorder="1" applyAlignment="1">
      <alignment horizontal="left" wrapText="1"/>
    </xf>
    <xf numFmtId="0" fontId="0" fillId="0" borderId="12" xfId="0" applyBorder="1"/>
    <xf numFmtId="0" fontId="1" fillId="0" borderId="0" xfId="0" applyFont="1" applyAlignment="1">
      <alignment horizontal="center" vertical="center"/>
    </xf>
    <xf numFmtId="0" fontId="1" fillId="0" borderId="0" xfId="0" applyFont="1" applyAlignment="1">
      <alignment vertical="center"/>
    </xf>
    <xf numFmtId="0" fontId="18" fillId="0" borderId="0" xfId="0" applyFont="1" applyAlignment="1">
      <alignment vertical="center"/>
    </xf>
    <xf numFmtId="14" fontId="0" fillId="0" borderId="12" xfId="0" applyNumberFormat="1" applyBorder="1"/>
    <xf numFmtId="0" fontId="0" fillId="0" borderId="12" xfId="0" applyBorder="1" applyAlignment="1">
      <alignment wrapText="1"/>
    </xf>
    <xf numFmtId="164" fontId="19" fillId="5" borderId="12" xfId="1" applyFont="1" applyFill="1" applyBorder="1"/>
    <xf numFmtId="40" fontId="0" fillId="0" borderId="12" xfId="0" applyNumberFormat="1" applyBorder="1"/>
    <xf numFmtId="164" fontId="0" fillId="4" borderId="0" xfId="0" applyNumberFormat="1" applyFill="1"/>
    <xf numFmtId="0" fontId="19" fillId="6" borderId="12" xfId="0" applyFont="1" applyFill="1" applyBorder="1" applyAlignment="1">
      <alignment horizontal="center"/>
    </xf>
    <xf numFmtId="39" fontId="19" fillId="6" borderId="12" xfId="0" applyNumberFormat="1" applyFont="1" applyFill="1" applyBorder="1" applyAlignment="1">
      <alignment horizontal="center"/>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11" xfId="0" applyFont="1" applyBorder="1" applyAlignment="1">
      <alignment vertical="center"/>
    </xf>
    <xf numFmtId="0" fontId="7" fillId="2" borderId="2" xfId="0" applyFont="1" applyFill="1" applyBorder="1" applyAlignment="1">
      <alignment horizontal="center" vertical="center"/>
    </xf>
    <xf numFmtId="164" fontId="7" fillId="2" borderId="2" xfId="1" applyFont="1" applyFill="1" applyBorder="1" applyAlignment="1">
      <alignment horizontal="center" vertical="center" wrapText="1"/>
    </xf>
    <xf numFmtId="164" fontId="7" fillId="2" borderId="6" xfId="1" applyFont="1" applyFill="1" applyBorder="1" applyAlignment="1">
      <alignment horizontal="center" vertical="center" wrapText="1"/>
    </xf>
    <xf numFmtId="0" fontId="5" fillId="4" borderId="1" xfId="0" applyFont="1" applyFill="1" applyBorder="1" applyAlignment="1">
      <alignment horizontal="center" vertical="center" wrapText="1" readingOrder="1"/>
    </xf>
    <xf numFmtId="0" fontId="5" fillId="4" borderId="0" xfId="0" applyFont="1" applyFill="1" applyAlignment="1">
      <alignment horizontal="center" vertical="center" wrapText="1" readingOrder="1"/>
    </xf>
    <xf numFmtId="0" fontId="4" fillId="4" borderId="1" xfId="0" applyFont="1" applyFill="1" applyBorder="1" applyAlignment="1">
      <alignment horizontal="center" vertical="center" wrapText="1" readingOrder="1"/>
    </xf>
    <xf numFmtId="0" fontId="4" fillId="4" borderId="0" xfId="0" applyFont="1" applyFill="1" applyAlignment="1">
      <alignment horizontal="center" vertical="center" wrapText="1" readingOrder="1"/>
    </xf>
    <xf numFmtId="0" fontId="16" fillId="4" borderId="1" xfId="0" applyFont="1" applyFill="1" applyBorder="1" applyAlignment="1">
      <alignment horizontal="center" vertical="center"/>
    </xf>
    <xf numFmtId="0" fontId="16" fillId="4" borderId="0" xfId="0" applyFont="1" applyFill="1" applyAlignment="1">
      <alignment horizontal="center" vertical="center"/>
    </xf>
    <xf numFmtId="0" fontId="2" fillId="0" borderId="13" xfId="0" applyFont="1" applyBorder="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1" fillId="0" borderId="0" xfId="0" applyFont="1" applyAlignment="1">
      <alignment horizontal="left" vertical="center" wrapText="1"/>
    </xf>
    <xf numFmtId="0" fontId="19" fillId="5" borderId="12" xfId="0" applyFont="1" applyFill="1" applyBorder="1" applyAlignment="1">
      <alignment horizontal="center"/>
    </xf>
    <xf numFmtId="0" fontId="17" fillId="4" borderId="1" xfId="0" applyFont="1" applyFill="1" applyBorder="1" applyAlignment="1">
      <alignment horizontal="center" vertical="center" wrapText="1" readingOrder="1"/>
    </xf>
    <xf numFmtId="0" fontId="17" fillId="4" borderId="0" xfId="0" applyFont="1" applyFill="1" applyAlignment="1">
      <alignment horizontal="center" vertical="center" wrapText="1" readingOrder="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389184</xdr:colOff>
      <xdr:row>0</xdr:row>
      <xdr:rowOff>36375</xdr:rowOff>
    </xdr:from>
    <xdr:to>
      <xdr:col>7</xdr:col>
      <xdr:colOff>3660</xdr:colOff>
      <xdr:row>2</xdr:row>
      <xdr:rowOff>243877</xdr:rowOff>
    </xdr:to>
    <xdr:pic>
      <xdr:nvPicPr>
        <xdr:cNvPr id="3" name="Picture 2" descr="A blue and red text on a black background&#10;&#10;Description automatically generated">
          <a:extLst>
            <a:ext uri="{FF2B5EF4-FFF2-40B4-BE49-F238E27FC236}">
              <a16:creationId xmlns:a16="http://schemas.microsoft.com/office/drawing/2014/main" id="{02334E49-9B77-4702-A93F-AA2FE8DECB4A}"/>
            </a:ext>
          </a:extLst>
        </xdr:cNvPr>
        <xdr:cNvPicPr>
          <a:picLocks noChangeAspect="1"/>
        </xdr:cNvPicPr>
      </xdr:nvPicPr>
      <xdr:blipFill rotWithShape="1">
        <a:blip xmlns:r="http://schemas.openxmlformats.org/officeDocument/2006/relationships" r:embed="rId1"/>
        <a:srcRect l="9305" t="12397" r="8556" b="23141"/>
        <a:stretch/>
      </xdr:blipFill>
      <xdr:spPr bwMode="auto">
        <a:xfrm>
          <a:off x="6232423" y="36375"/>
          <a:ext cx="1732481" cy="872951"/>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118</xdr:row>
      <xdr:rowOff>59055</xdr:rowOff>
    </xdr:from>
    <xdr:to>
      <xdr:col>4</xdr:col>
      <xdr:colOff>778764</xdr:colOff>
      <xdr:row>125</xdr:row>
      <xdr:rowOff>1905</xdr:rowOff>
    </xdr:to>
    <xdr:pic>
      <xdr:nvPicPr>
        <xdr:cNvPr id="3" name="Picture 2">
          <a:extLst>
            <a:ext uri="{FF2B5EF4-FFF2-40B4-BE49-F238E27FC236}">
              <a16:creationId xmlns:a16="http://schemas.microsoft.com/office/drawing/2014/main" id="{5BEB098D-194A-1ABE-632C-561442BC7ED1}"/>
            </a:ext>
          </a:extLst>
        </xdr:cNvPr>
        <xdr:cNvPicPr>
          <a:picLocks noChangeAspect="1"/>
        </xdr:cNvPicPr>
      </xdr:nvPicPr>
      <xdr:blipFill>
        <a:blip xmlns:r="http://schemas.openxmlformats.org/officeDocument/2006/relationships" r:embed="rId1"/>
        <a:stretch>
          <a:fillRect/>
        </a:stretch>
      </xdr:blipFill>
      <xdr:spPr>
        <a:xfrm>
          <a:off x="219075" y="81640680"/>
          <a:ext cx="7665339" cy="1139190"/>
        </a:xfrm>
        <a:prstGeom prst="rect">
          <a:avLst/>
        </a:prstGeom>
      </xdr:spPr>
    </xdr:pic>
    <xdr:clientData/>
  </xdr:twoCellAnchor>
  <xdr:twoCellAnchor editAs="oneCell">
    <xdr:from>
      <xdr:col>3</xdr:col>
      <xdr:colOff>106680</xdr:colOff>
      <xdr:row>0</xdr:row>
      <xdr:rowOff>161925</xdr:rowOff>
    </xdr:from>
    <xdr:to>
      <xdr:col>3</xdr:col>
      <xdr:colOff>2053590</xdr:colOff>
      <xdr:row>6</xdr:row>
      <xdr:rowOff>121920</xdr:rowOff>
    </xdr:to>
    <xdr:pic>
      <xdr:nvPicPr>
        <xdr:cNvPr id="4" name="Picture 3" descr="A blue and red text on a black background&#10;&#10;Description automatically generated">
          <a:extLst>
            <a:ext uri="{FF2B5EF4-FFF2-40B4-BE49-F238E27FC236}">
              <a16:creationId xmlns:a16="http://schemas.microsoft.com/office/drawing/2014/main" id="{B5BC59B0-3B4D-300C-CF84-BB4772605432}"/>
            </a:ext>
          </a:extLst>
        </xdr:cNvPr>
        <xdr:cNvPicPr>
          <a:picLocks noChangeAspect="1"/>
        </xdr:cNvPicPr>
      </xdr:nvPicPr>
      <xdr:blipFill rotWithShape="1">
        <a:blip xmlns:r="http://schemas.openxmlformats.org/officeDocument/2006/relationships" r:embed="rId2"/>
        <a:srcRect l="9305" t="12397" r="8556" b="23141"/>
        <a:stretch/>
      </xdr:blipFill>
      <xdr:spPr bwMode="auto">
        <a:xfrm>
          <a:off x="3154680" y="161925"/>
          <a:ext cx="1946910" cy="98869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4" tint="-0.249977111117893"/>
  </sheetPr>
  <dimension ref="A1:R102"/>
  <sheetViews>
    <sheetView showGridLines="0" tabSelected="1" topLeftCell="B71" zoomScale="160" zoomScaleNormal="160" workbookViewId="0">
      <selection activeCell="R86" sqref="R86"/>
    </sheetView>
  </sheetViews>
  <sheetFormatPr baseColWidth="10" defaultColWidth="13.33203125" defaultRowHeight="12.75" x14ac:dyDescent="0.2"/>
  <cols>
    <col min="1" max="1" width="50.1640625" style="1" customWidth="1"/>
    <col min="2" max="2" width="12" style="1" customWidth="1"/>
    <col min="3" max="3" width="13.1640625" style="1" customWidth="1"/>
    <col min="4" max="4" width="9.83203125" style="1" customWidth="1"/>
    <col min="5" max="5" width="9.6640625" style="1" customWidth="1"/>
    <col min="6" max="6" width="9.83203125" style="1" customWidth="1"/>
    <col min="7" max="7" width="11.5" style="1" customWidth="1"/>
    <col min="8" max="8" width="10.83203125" style="1" customWidth="1"/>
    <col min="9" max="9" width="10.33203125" style="1" customWidth="1"/>
    <col min="10" max="10" width="10.5" style="1" customWidth="1"/>
    <col min="11" max="11" width="11.1640625" style="1" customWidth="1"/>
    <col min="12" max="12" width="10.5" style="1" customWidth="1"/>
    <col min="13" max="13" width="9.6640625" style="1" customWidth="1"/>
    <col min="14" max="14" width="9.83203125" style="1" customWidth="1"/>
    <col min="15" max="15" width="9.1640625" style="1" customWidth="1"/>
    <col min="16" max="16" width="11.1640625" style="1" customWidth="1"/>
    <col min="17" max="16384" width="13.33203125" style="1"/>
  </cols>
  <sheetData>
    <row r="1" spans="1:17" ht="39" customHeight="1" x14ac:dyDescent="0.2">
      <c r="A1" s="31"/>
      <c r="B1" s="31"/>
      <c r="C1" s="31"/>
      <c r="D1" s="31"/>
      <c r="E1" s="31"/>
      <c r="F1" s="31"/>
      <c r="G1" s="31"/>
      <c r="H1" s="31"/>
      <c r="I1" s="31"/>
      <c r="J1" s="31"/>
      <c r="K1" s="31"/>
      <c r="L1" s="31"/>
      <c r="M1" s="31"/>
      <c r="N1" s="31"/>
      <c r="O1" s="31"/>
      <c r="P1" s="31"/>
    </row>
    <row r="2" spans="1:17" x14ac:dyDescent="0.2">
      <c r="A2" s="31"/>
      <c r="B2" s="31"/>
      <c r="C2" s="31"/>
      <c r="D2" s="31"/>
      <c r="E2" s="31"/>
      <c r="F2" s="31"/>
      <c r="G2" s="31"/>
      <c r="H2" s="31"/>
      <c r="I2" s="31"/>
      <c r="J2" s="31"/>
      <c r="K2" s="31"/>
      <c r="L2" s="31"/>
      <c r="M2" s="31"/>
      <c r="N2" s="31"/>
      <c r="O2" s="31"/>
      <c r="P2" s="31"/>
    </row>
    <row r="3" spans="1:17" ht="20.45" customHeight="1" x14ac:dyDescent="0.2">
      <c r="A3" s="57"/>
      <c r="B3" s="58"/>
      <c r="C3" s="58"/>
      <c r="D3" s="58"/>
      <c r="E3" s="58"/>
      <c r="F3" s="58"/>
      <c r="G3" s="58"/>
      <c r="H3" s="58"/>
      <c r="I3" s="58"/>
      <c r="J3" s="58"/>
      <c r="K3" s="58"/>
      <c r="L3" s="58"/>
      <c r="M3" s="58"/>
      <c r="N3" s="58"/>
      <c r="O3" s="58"/>
      <c r="P3" s="58"/>
    </row>
    <row r="4" spans="1:17" ht="13.15" customHeight="1" x14ac:dyDescent="0.2">
      <c r="A4" s="55" t="s">
        <v>0</v>
      </c>
      <c r="B4" s="56"/>
      <c r="C4" s="56"/>
      <c r="D4" s="56"/>
      <c r="E4" s="56"/>
      <c r="F4" s="56"/>
      <c r="G4" s="56"/>
      <c r="H4" s="56"/>
      <c r="I4" s="56"/>
      <c r="J4" s="56"/>
      <c r="K4" s="56"/>
      <c r="L4" s="56"/>
      <c r="M4" s="56"/>
      <c r="N4" s="56"/>
      <c r="O4" s="56"/>
      <c r="P4" s="56"/>
    </row>
    <row r="5" spans="1:17" ht="13.15" customHeight="1" x14ac:dyDescent="0.2">
      <c r="A5" s="59" t="s">
        <v>1</v>
      </c>
      <c r="B5" s="60"/>
      <c r="C5" s="60"/>
      <c r="D5" s="60"/>
      <c r="E5" s="60"/>
      <c r="F5" s="60"/>
      <c r="G5" s="60"/>
      <c r="H5" s="60"/>
      <c r="I5" s="60"/>
      <c r="J5" s="60"/>
      <c r="K5" s="60"/>
      <c r="L5" s="60"/>
      <c r="M5" s="60"/>
      <c r="N5" s="60"/>
      <c r="O5" s="60"/>
      <c r="P5" s="60"/>
    </row>
    <row r="6" spans="1:17" ht="15.75" customHeight="1" x14ac:dyDescent="0.2">
      <c r="A6" s="55" t="s">
        <v>2</v>
      </c>
      <c r="B6" s="56"/>
      <c r="C6" s="56"/>
      <c r="D6" s="56"/>
      <c r="E6" s="56"/>
      <c r="F6" s="56"/>
      <c r="G6" s="56"/>
      <c r="H6" s="56"/>
      <c r="I6" s="56"/>
      <c r="J6" s="56"/>
      <c r="K6" s="56"/>
      <c r="L6" s="56"/>
      <c r="M6" s="56"/>
      <c r="N6" s="56"/>
      <c r="O6" s="56"/>
      <c r="P6" s="56"/>
    </row>
    <row r="7" spans="1:17" ht="15.75" customHeight="1" x14ac:dyDescent="0.2">
      <c r="A7" s="58" t="s">
        <v>99</v>
      </c>
      <c r="B7" s="58"/>
      <c r="C7" s="58"/>
      <c r="D7" s="58"/>
      <c r="E7" s="58"/>
      <c r="F7" s="58"/>
      <c r="G7" s="58"/>
      <c r="H7" s="58"/>
      <c r="I7" s="58"/>
      <c r="J7" s="58"/>
      <c r="K7" s="58"/>
      <c r="L7" s="58"/>
      <c r="M7" s="58"/>
      <c r="N7" s="58"/>
      <c r="O7" s="58"/>
      <c r="P7" s="58"/>
    </row>
    <row r="8" spans="1:17" ht="15.75" x14ac:dyDescent="0.2">
      <c r="A8" s="55" t="s">
        <v>100</v>
      </c>
      <c r="B8" s="56"/>
      <c r="C8" s="56"/>
      <c r="D8" s="56"/>
      <c r="E8" s="56"/>
      <c r="F8" s="56"/>
      <c r="G8" s="56"/>
      <c r="H8" s="56"/>
      <c r="I8" s="56"/>
      <c r="J8" s="56"/>
      <c r="K8" s="56"/>
      <c r="L8" s="56"/>
      <c r="M8" s="56"/>
      <c r="N8" s="56"/>
      <c r="O8" s="56"/>
      <c r="P8" s="56"/>
    </row>
    <row r="9" spans="1:17" ht="25.5" customHeight="1" x14ac:dyDescent="0.2">
      <c r="A9" s="52" t="s">
        <v>3</v>
      </c>
      <c r="B9" s="53" t="s">
        <v>4</v>
      </c>
      <c r="C9" s="53" t="s">
        <v>5</v>
      </c>
      <c r="D9" s="64" t="s">
        <v>6</v>
      </c>
      <c r="E9" s="65"/>
      <c r="F9" s="65"/>
      <c r="G9" s="65"/>
      <c r="H9" s="65"/>
      <c r="I9" s="65"/>
      <c r="J9" s="65"/>
      <c r="K9" s="65"/>
      <c r="L9" s="65"/>
      <c r="M9" s="65"/>
      <c r="N9" s="65"/>
      <c r="O9" s="65"/>
      <c r="P9" s="66"/>
    </row>
    <row r="10" spans="1:17" x14ac:dyDescent="0.2">
      <c r="A10" s="52"/>
      <c r="B10" s="54"/>
      <c r="C10" s="54"/>
      <c r="D10" s="2" t="s">
        <v>7</v>
      </c>
      <c r="E10" s="2" t="s">
        <v>8</v>
      </c>
      <c r="F10" s="2" t="s">
        <v>9</v>
      </c>
      <c r="G10" s="2" t="s">
        <v>10</v>
      </c>
      <c r="H10" s="3" t="s">
        <v>11</v>
      </c>
      <c r="I10" s="2" t="s">
        <v>12</v>
      </c>
      <c r="J10" s="3" t="s">
        <v>13</v>
      </c>
      <c r="K10" s="2" t="s">
        <v>14</v>
      </c>
      <c r="L10" s="2" t="s">
        <v>15</v>
      </c>
      <c r="M10" s="2" t="s">
        <v>16</v>
      </c>
      <c r="N10" s="2" t="s">
        <v>17</v>
      </c>
      <c r="O10" s="3" t="s">
        <v>18</v>
      </c>
      <c r="P10" s="2" t="s">
        <v>19</v>
      </c>
    </row>
    <row r="11" spans="1:17" x14ac:dyDescent="0.2">
      <c r="A11" s="4" t="s">
        <v>20</v>
      </c>
      <c r="B11" s="21"/>
      <c r="C11" s="21"/>
      <c r="D11" s="21"/>
      <c r="E11" s="21"/>
      <c r="F11" s="21"/>
      <c r="G11" s="21"/>
      <c r="H11" s="21"/>
      <c r="I11" s="21"/>
      <c r="J11" s="21"/>
      <c r="K11" s="21"/>
      <c r="L11" s="21"/>
      <c r="M11" s="21"/>
      <c r="N11" s="21"/>
      <c r="O11" s="21"/>
      <c r="P11" s="21"/>
    </row>
    <row r="12" spans="1:17" x14ac:dyDescent="0.2">
      <c r="A12" s="5" t="s">
        <v>21</v>
      </c>
      <c r="B12" s="23">
        <f t="shared" ref="B12:C12" si="0">B13+B14+B17+B15+B16</f>
        <v>1150190592</v>
      </c>
      <c r="C12" s="23">
        <f t="shared" si="0"/>
        <v>1161912631</v>
      </c>
      <c r="D12" s="23">
        <f t="shared" ref="D12" si="1">D13+D14+D17+D15+D16</f>
        <v>71164544.950000003</v>
      </c>
      <c r="E12" s="23">
        <f t="shared" ref="E12" si="2">E13+E14+E17+E15+E16</f>
        <v>71645890.219999999</v>
      </c>
      <c r="F12" s="23">
        <f t="shared" ref="F12:N12" si="3">F13+F14+F17+F15+F16</f>
        <v>71877554.00999999</v>
      </c>
      <c r="G12" s="23">
        <f t="shared" si="3"/>
        <v>71202880.409999996</v>
      </c>
      <c r="H12" s="23">
        <f t="shared" si="3"/>
        <v>128465937.00999998</v>
      </c>
      <c r="I12" s="23">
        <f t="shared" si="3"/>
        <v>77462597.209999993</v>
      </c>
      <c r="J12" s="23">
        <f t="shared" si="3"/>
        <v>0</v>
      </c>
      <c r="K12" s="23">
        <f t="shared" si="3"/>
        <v>0</v>
      </c>
      <c r="L12" s="23">
        <f t="shared" si="3"/>
        <v>0</v>
      </c>
      <c r="M12" s="23">
        <f t="shared" si="3"/>
        <v>0</v>
      </c>
      <c r="N12" s="23">
        <f t="shared" si="3"/>
        <v>0</v>
      </c>
      <c r="O12" s="23">
        <f t="shared" ref="O12" si="4">O13+O14+O17+O15+O16</f>
        <v>0</v>
      </c>
      <c r="P12" s="23">
        <f>P13+P14+P17+P15+P16</f>
        <v>491819403.81</v>
      </c>
    </row>
    <row r="13" spans="1:17" x14ac:dyDescent="0.2">
      <c r="A13" s="7" t="s">
        <v>22</v>
      </c>
      <c r="B13" s="25">
        <v>823052080</v>
      </c>
      <c r="C13" s="25">
        <v>833324677</v>
      </c>
      <c r="D13" s="25">
        <v>59477326.700000003</v>
      </c>
      <c r="E13" s="25">
        <v>59538223.659999996</v>
      </c>
      <c r="F13" s="25">
        <v>59917465.699999988</v>
      </c>
      <c r="G13" s="25">
        <v>59383031.189999998</v>
      </c>
      <c r="H13" s="25">
        <v>61667334.439999983</v>
      </c>
      <c r="I13" s="25">
        <v>64952807.769999996</v>
      </c>
      <c r="J13" s="25">
        <v>0</v>
      </c>
      <c r="K13" s="25">
        <v>0</v>
      </c>
      <c r="L13" s="25">
        <v>0</v>
      </c>
      <c r="M13" s="25">
        <v>0</v>
      </c>
      <c r="N13" s="25">
        <v>0</v>
      </c>
      <c r="O13" s="25">
        <v>0</v>
      </c>
      <c r="P13" s="25">
        <f>D13+E13+F13+G13+H13+I13+J13+K13+L13+M13+N13+O13</f>
        <v>364936189.45999998</v>
      </c>
    </row>
    <row r="14" spans="1:17" x14ac:dyDescent="0.2">
      <c r="A14" s="7" t="s">
        <v>23</v>
      </c>
      <c r="B14" s="25">
        <v>168849728</v>
      </c>
      <c r="C14" s="25">
        <v>173281447</v>
      </c>
      <c r="D14" s="25">
        <v>2733500</v>
      </c>
      <c r="E14" s="25">
        <v>3168271</v>
      </c>
      <c r="F14" s="25">
        <v>2978659</v>
      </c>
      <c r="G14" s="25">
        <v>2869558</v>
      </c>
      <c r="H14" s="25">
        <v>57678290.429999992</v>
      </c>
      <c r="I14" s="25">
        <v>2897558</v>
      </c>
      <c r="J14" s="25">
        <v>0</v>
      </c>
      <c r="K14" s="25">
        <v>0</v>
      </c>
      <c r="L14" s="25">
        <v>0</v>
      </c>
      <c r="M14" s="25">
        <v>0</v>
      </c>
      <c r="N14" s="25">
        <v>0</v>
      </c>
      <c r="O14" s="25">
        <v>0</v>
      </c>
      <c r="P14" s="25">
        <f t="shared" ref="P14:P37" si="5">D14+E14+F14+G14+H14+I14+J14+K14+L14+M14+N14+O14</f>
        <v>72325836.429999992</v>
      </c>
    </row>
    <row r="15" spans="1:17" x14ac:dyDescent="0.2">
      <c r="A15" s="9" t="s">
        <v>24</v>
      </c>
      <c r="B15" s="25">
        <v>0</v>
      </c>
      <c r="C15" s="25">
        <v>0</v>
      </c>
      <c r="D15" s="25">
        <v>0</v>
      </c>
      <c r="E15" s="25">
        <v>0</v>
      </c>
      <c r="F15" s="25">
        <v>0</v>
      </c>
      <c r="G15" s="25">
        <v>0</v>
      </c>
      <c r="H15" s="25">
        <v>0</v>
      </c>
      <c r="I15" s="25">
        <v>0</v>
      </c>
      <c r="J15" s="25">
        <v>0</v>
      </c>
      <c r="K15" s="25">
        <v>0</v>
      </c>
      <c r="L15" s="25">
        <v>0</v>
      </c>
      <c r="M15" s="25">
        <v>0</v>
      </c>
      <c r="N15" s="25">
        <v>0</v>
      </c>
      <c r="O15" s="25">
        <v>0</v>
      </c>
      <c r="P15" s="25">
        <f t="shared" si="5"/>
        <v>0</v>
      </c>
      <c r="Q15" s="10"/>
    </row>
    <row r="16" spans="1:17" x14ac:dyDescent="0.2">
      <c r="A16" s="9" t="s">
        <v>25</v>
      </c>
      <c r="B16" s="25">
        <v>51950000</v>
      </c>
      <c r="C16" s="25">
        <v>44402078</v>
      </c>
      <c r="D16" s="25">
        <v>0</v>
      </c>
      <c r="E16" s="25">
        <v>0</v>
      </c>
      <c r="F16" s="25">
        <v>0</v>
      </c>
      <c r="G16" s="25">
        <v>0</v>
      </c>
      <c r="H16" s="25">
        <v>0</v>
      </c>
      <c r="I16" s="25">
        <v>0</v>
      </c>
      <c r="J16" s="25">
        <v>0</v>
      </c>
      <c r="K16" s="25">
        <v>0</v>
      </c>
      <c r="L16" s="25">
        <v>0</v>
      </c>
      <c r="M16" s="25">
        <v>0</v>
      </c>
      <c r="N16" s="25">
        <v>0</v>
      </c>
      <c r="O16" s="25">
        <v>0</v>
      </c>
      <c r="P16" s="25">
        <f t="shared" si="5"/>
        <v>0</v>
      </c>
    </row>
    <row r="17" spans="1:16" x14ac:dyDescent="0.2">
      <c r="A17" s="9" t="s">
        <v>26</v>
      </c>
      <c r="B17" s="25">
        <v>106338784</v>
      </c>
      <c r="C17" s="25">
        <v>110904429</v>
      </c>
      <c r="D17" s="25">
        <v>8953718.25</v>
      </c>
      <c r="E17" s="25">
        <v>8939395.5600000005</v>
      </c>
      <c r="F17" s="25">
        <v>8981429.3099999987</v>
      </c>
      <c r="G17" s="25">
        <v>8950291.2200000007</v>
      </c>
      <c r="H17" s="25">
        <v>9120312.1400000006</v>
      </c>
      <c r="I17" s="25">
        <v>9612231.4399999995</v>
      </c>
      <c r="J17" s="25">
        <v>0</v>
      </c>
      <c r="K17" s="25">
        <v>0</v>
      </c>
      <c r="L17" s="25">
        <v>0</v>
      </c>
      <c r="M17" s="25">
        <v>0</v>
      </c>
      <c r="N17" s="25">
        <v>0</v>
      </c>
      <c r="O17" s="25">
        <v>0</v>
      </c>
      <c r="P17" s="25">
        <f t="shared" si="5"/>
        <v>54557377.920000002</v>
      </c>
    </row>
    <row r="18" spans="1:16" x14ac:dyDescent="0.2">
      <c r="A18" s="5" t="s">
        <v>27</v>
      </c>
      <c r="B18" s="23">
        <f t="shared" ref="B18:C18" si="6">B19+B20+B21+B22+B23+B24+B25+B26+B27</f>
        <v>408568897</v>
      </c>
      <c r="C18" s="23">
        <f t="shared" si="6"/>
        <v>377622234</v>
      </c>
      <c r="D18" s="23">
        <f t="shared" ref="D18" si="7">D19+D20+D21+D22+D23+D24+D25+D26+D27</f>
        <v>10239272.6</v>
      </c>
      <c r="E18" s="23">
        <f t="shared" ref="E18" si="8">E19+E20+E21+E22+E23+E24+E25+E26+E27</f>
        <v>12234506.229999999</v>
      </c>
      <c r="F18" s="23">
        <f t="shared" ref="F18:N18" si="9">F19+F20+F21+F22+F23+F24+F25+F26+F27</f>
        <v>23808621.049999997</v>
      </c>
      <c r="G18" s="23">
        <f t="shared" si="9"/>
        <v>30304697.300000004</v>
      </c>
      <c r="H18" s="23">
        <f t="shared" si="9"/>
        <v>49149187.300000004</v>
      </c>
      <c r="I18" s="23">
        <f t="shared" si="9"/>
        <v>23542438.539999999</v>
      </c>
      <c r="J18" s="23">
        <f t="shared" si="9"/>
        <v>0</v>
      </c>
      <c r="K18" s="23">
        <f t="shared" si="9"/>
        <v>0</v>
      </c>
      <c r="L18" s="23">
        <f t="shared" si="9"/>
        <v>0</v>
      </c>
      <c r="M18" s="23">
        <f t="shared" si="9"/>
        <v>0</v>
      </c>
      <c r="N18" s="23">
        <f t="shared" si="9"/>
        <v>0</v>
      </c>
      <c r="O18" s="23">
        <f t="shared" ref="O18:P18" si="10">O19+O20+O21+O22+O23+O24+O25+O26+O27</f>
        <v>0</v>
      </c>
      <c r="P18" s="23">
        <f t="shared" si="10"/>
        <v>149278723.01999998</v>
      </c>
    </row>
    <row r="19" spans="1:16" x14ac:dyDescent="0.2">
      <c r="A19" s="7" t="s">
        <v>28</v>
      </c>
      <c r="B19" s="25">
        <v>115848249</v>
      </c>
      <c r="C19" s="25">
        <v>115848249</v>
      </c>
      <c r="D19" s="25">
        <v>7836557.71</v>
      </c>
      <c r="E19" s="25">
        <v>6680065.7199999988</v>
      </c>
      <c r="F19" s="25">
        <v>7009586.3299999991</v>
      </c>
      <c r="G19" s="25">
        <v>9629656.3500000015</v>
      </c>
      <c r="H19" s="25">
        <v>7597762.1500000004</v>
      </c>
      <c r="I19" s="25">
        <v>8265324.1000000006</v>
      </c>
      <c r="J19" s="25">
        <v>0</v>
      </c>
      <c r="K19" s="25">
        <v>0</v>
      </c>
      <c r="L19" s="25">
        <v>0</v>
      </c>
      <c r="M19" s="25">
        <v>0</v>
      </c>
      <c r="N19" s="25">
        <v>0</v>
      </c>
      <c r="O19" s="25">
        <v>0</v>
      </c>
      <c r="P19" s="25">
        <f t="shared" si="5"/>
        <v>47018952.359999999</v>
      </c>
    </row>
    <row r="20" spans="1:16" x14ac:dyDescent="0.2">
      <c r="A20" s="9" t="s">
        <v>29</v>
      </c>
      <c r="B20" s="25">
        <v>22510000</v>
      </c>
      <c r="C20" s="25">
        <v>27430135</v>
      </c>
      <c r="D20" s="25">
        <v>0</v>
      </c>
      <c r="E20" s="25">
        <v>80169.2</v>
      </c>
      <c r="F20" s="25">
        <v>1884092.68</v>
      </c>
      <c r="G20" s="25">
        <v>2283442.08</v>
      </c>
      <c r="H20" s="25">
        <v>1267962.1200000001</v>
      </c>
      <c r="I20" s="25">
        <v>329665.99</v>
      </c>
      <c r="J20" s="25">
        <v>0</v>
      </c>
      <c r="K20" s="25">
        <v>0</v>
      </c>
      <c r="L20" s="25">
        <v>0</v>
      </c>
      <c r="M20" s="25">
        <v>0</v>
      </c>
      <c r="N20" s="25">
        <v>0</v>
      </c>
      <c r="O20" s="25">
        <v>0</v>
      </c>
      <c r="P20" s="25">
        <f t="shared" si="5"/>
        <v>5845332.0700000003</v>
      </c>
    </row>
    <row r="21" spans="1:16" x14ac:dyDescent="0.2">
      <c r="A21" s="7" t="s">
        <v>30</v>
      </c>
      <c r="B21" s="25">
        <v>19704353</v>
      </c>
      <c r="C21" s="25">
        <v>16045020</v>
      </c>
      <c r="D21" s="25">
        <v>0</v>
      </c>
      <c r="E21" s="25">
        <v>0</v>
      </c>
      <c r="F21" s="25">
        <v>0</v>
      </c>
      <c r="G21" s="25">
        <v>1365639.68</v>
      </c>
      <c r="H21" s="25">
        <v>801305.44</v>
      </c>
      <c r="I21" s="25">
        <v>355281.64</v>
      </c>
      <c r="J21" s="25">
        <v>0</v>
      </c>
      <c r="K21" s="25">
        <v>0</v>
      </c>
      <c r="L21" s="25">
        <v>0</v>
      </c>
      <c r="M21" s="25">
        <v>0</v>
      </c>
      <c r="N21" s="25">
        <v>0</v>
      </c>
      <c r="O21" s="25">
        <v>0</v>
      </c>
      <c r="P21" s="25">
        <f t="shared" si="5"/>
        <v>2522226.7600000002</v>
      </c>
    </row>
    <row r="22" spans="1:16" x14ac:dyDescent="0.2">
      <c r="A22" s="7" t="s">
        <v>31</v>
      </c>
      <c r="B22" s="25">
        <v>5400000</v>
      </c>
      <c r="C22" s="25">
        <v>9902752</v>
      </c>
      <c r="D22" s="25">
        <v>256635.12</v>
      </c>
      <c r="E22" s="25">
        <v>669004.25</v>
      </c>
      <c r="F22" s="25">
        <v>205140.61</v>
      </c>
      <c r="G22" s="25">
        <v>1425462.68</v>
      </c>
      <c r="H22" s="25">
        <v>557331.19999999995</v>
      </c>
      <c r="I22" s="25">
        <v>594001.06999999995</v>
      </c>
      <c r="J22" s="25">
        <v>0</v>
      </c>
      <c r="K22" s="25">
        <v>0</v>
      </c>
      <c r="L22" s="25">
        <v>0</v>
      </c>
      <c r="M22" s="25">
        <v>0</v>
      </c>
      <c r="N22" s="25">
        <v>0</v>
      </c>
      <c r="O22" s="25">
        <v>0</v>
      </c>
      <c r="P22" s="25">
        <f t="shared" si="5"/>
        <v>3707574.93</v>
      </c>
    </row>
    <row r="23" spans="1:16" x14ac:dyDescent="0.2">
      <c r="A23" s="7" t="s">
        <v>32</v>
      </c>
      <c r="B23" s="25">
        <v>22450000</v>
      </c>
      <c r="C23" s="25">
        <v>35181853</v>
      </c>
      <c r="D23" s="25">
        <v>904231.83000000007</v>
      </c>
      <c r="E23" s="25">
        <v>734406.64</v>
      </c>
      <c r="F23" s="25">
        <v>3462844.9299999997</v>
      </c>
      <c r="G23" s="25">
        <v>1162608.67</v>
      </c>
      <c r="H23" s="25">
        <v>3766785.8099999996</v>
      </c>
      <c r="I23" s="25">
        <v>4594702.01</v>
      </c>
      <c r="J23" s="25">
        <v>0</v>
      </c>
      <c r="K23" s="25">
        <v>0</v>
      </c>
      <c r="L23" s="25">
        <v>0</v>
      </c>
      <c r="M23" s="25">
        <v>0</v>
      </c>
      <c r="N23" s="25">
        <v>0</v>
      </c>
      <c r="O23" s="25">
        <v>0</v>
      </c>
      <c r="P23" s="25">
        <f t="shared" si="5"/>
        <v>14625579.889999999</v>
      </c>
    </row>
    <row r="24" spans="1:16" x14ac:dyDescent="0.2">
      <c r="A24" s="7" t="s">
        <v>33</v>
      </c>
      <c r="B24" s="25">
        <v>19680000</v>
      </c>
      <c r="C24" s="25">
        <v>18380000</v>
      </c>
      <c r="D24" s="25">
        <v>1031057.94</v>
      </c>
      <c r="E24" s="25">
        <v>1047740.62</v>
      </c>
      <c r="F24" s="25">
        <v>1022574.46</v>
      </c>
      <c r="G24" s="25">
        <v>1037611.91</v>
      </c>
      <c r="H24" s="25">
        <v>1360031.67</v>
      </c>
      <c r="I24" s="25">
        <v>1053517.99</v>
      </c>
      <c r="J24" s="25">
        <v>0</v>
      </c>
      <c r="K24" s="25">
        <v>0</v>
      </c>
      <c r="L24" s="25">
        <v>0</v>
      </c>
      <c r="M24" s="25">
        <v>0</v>
      </c>
      <c r="N24" s="25">
        <v>0</v>
      </c>
      <c r="O24" s="25">
        <v>0</v>
      </c>
      <c r="P24" s="25">
        <f t="shared" si="5"/>
        <v>6552534.5899999999</v>
      </c>
    </row>
    <row r="25" spans="1:16" ht="16.149999999999999" customHeight="1" x14ac:dyDescent="0.2">
      <c r="A25" s="9" t="s">
        <v>34</v>
      </c>
      <c r="B25" s="25">
        <v>10139000</v>
      </c>
      <c r="C25" s="25">
        <v>8992000</v>
      </c>
      <c r="D25" s="25">
        <v>0</v>
      </c>
      <c r="E25" s="25">
        <v>261775.26</v>
      </c>
      <c r="F25" s="25">
        <v>871278.29</v>
      </c>
      <c r="G25" s="25">
        <v>1008367.4800000001</v>
      </c>
      <c r="H25" s="25">
        <v>353906.72</v>
      </c>
      <c r="I25" s="25">
        <v>1974430.8299999996</v>
      </c>
      <c r="J25" s="25">
        <v>0</v>
      </c>
      <c r="K25" s="25">
        <v>0</v>
      </c>
      <c r="L25" s="25">
        <v>0</v>
      </c>
      <c r="M25" s="25">
        <v>0</v>
      </c>
      <c r="N25" s="25">
        <v>0</v>
      </c>
      <c r="O25" s="25">
        <v>0</v>
      </c>
      <c r="P25" s="25">
        <f t="shared" si="5"/>
        <v>4469758.58</v>
      </c>
    </row>
    <row r="26" spans="1:16" x14ac:dyDescent="0.2">
      <c r="A26" s="9" t="s">
        <v>35</v>
      </c>
      <c r="B26" s="25">
        <v>147337295</v>
      </c>
      <c r="C26" s="25">
        <v>101727543</v>
      </c>
      <c r="D26" s="25">
        <v>198240</v>
      </c>
      <c r="E26" s="25">
        <v>596156.6399999999</v>
      </c>
      <c r="F26" s="25">
        <v>4138871.25</v>
      </c>
      <c r="G26" s="25">
        <v>11018513.529999999</v>
      </c>
      <c r="H26" s="25">
        <v>30218160.370000001</v>
      </c>
      <c r="I26" s="25">
        <v>726629.90999999992</v>
      </c>
      <c r="J26" s="25">
        <v>0</v>
      </c>
      <c r="K26" s="25">
        <v>0</v>
      </c>
      <c r="L26" s="25">
        <v>0</v>
      </c>
      <c r="M26" s="25">
        <v>0</v>
      </c>
      <c r="N26" s="25">
        <v>0</v>
      </c>
      <c r="O26" s="25">
        <v>0</v>
      </c>
      <c r="P26" s="25">
        <f t="shared" si="5"/>
        <v>46896571.699999996</v>
      </c>
    </row>
    <row r="27" spans="1:16" x14ac:dyDescent="0.2">
      <c r="A27" s="9" t="s">
        <v>36</v>
      </c>
      <c r="B27" s="25">
        <v>45500000</v>
      </c>
      <c r="C27" s="25">
        <v>44114682</v>
      </c>
      <c r="D27" s="25">
        <v>12550</v>
      </c>
      <c r="E27" s="25">
        <v>2165187.9</v>
      </c>
      <c r="F27" s="25">
        <v>5214232.5</v>
      </c>
      <c r="G27" s="25">
        <v>1373394.92</v>
      </c>
      <c r="H27" s="25">
        <v>3225941.82</v>
      </c>
      <c r="I27" s="25">
        <v>5648885</v>
      </c>
      <c r="J27" s="25">
        <v>0</v>
      </c>
      <c r="K27" s="25">
        <v>0</v>
      </c>
      <c r="L27" s="25">
        <v>0</v>
      </c>
      <c r="M27" s="25">
        <v>0</v>
      </c>
      <c r="N27" s="25">
        <v>0</v>
      </c>
      <c r="O27" s="25">
        <v>0</v>
      </c>
      <c r="P27" s="25">
        <f t="shared" si="5"/>
        <v>17640192.140000001</v>
      </c>
    </row>
    <row r="28" spans="1:16" x14ac:dyDescent="0.2">
      <c r="A28" s="5" t="s">
        <v>37</v>
      </c>
      <c r="B28" s="23">
        <f t="shared" ref="B28:C28" si="11">B37+B35+B34+B33+B32+B31+B30+B29+B36</f>
        <v>51091500</v>
      </c>
      <c r="C28" s="23">
        <f t="shared" si="11"/>
        <v>44648770</v>
      </c>
      <c r="D28" s="23">
        <f t="shared" ref="D28" si="12">D37+D35+D34+D33+D32+D31+D30+D29+D36</f>
        <v>1449100</v>
      </c>
      <c r="E28" s="23">
        <f t="shared" ref="E28" si="13">E37+E35+E34+E33+E32+E31+E30+E29+E36</f>
        <v>1481000</v>
      </c>
      <c r="F28" s="23">
        <f t="shared" ref="F28:N28" si="14">F37+F35+F34+F33+F32+F31+F30+F29+F36</f>
        <v>3036027.13</v>
      </c>
      <c r="G28" s="23">
        <f t="shared" si="14"/>
        <v>6800508.5499999998</v>
      </c>
      <c r="H28" s="23">
        <f t="shared" si="14"/>
        <v>1598417.5499999998</v>
      </c>
      <c r="I28" s="23">
        <f t="shared" si="14"/>
        <v>7543192.6400000006</v>
      </c>
      <c r="J28" s="23">
        <f t="shared" si="14"/>
        <v>0</v>
      </c>
      <c r="K28" s="23">
        <f t="shared" si="14"/>
        <v>0</v>
      </c>
      <c r="L28" s="23">
        <f t="shared" si="14"/>
        <v>0</v>
      </c>
      <c r="M28" s="23">
        <f t="shared" si="14"/>
        <v>0</v>
      </c>
      <c r="N28" s="23">
        <f t="shared" si="14"/>
        <v>0</v>
      </c>
      <c r="O28" s="23">
        <f t="shared" ref="O28:P28" si="15">O37+O35+O34+O33+O32+O31+O30+O29+O36</f>
        <v>0</v>
      </c>
      <c r="P28" s="23">
        <f t="shared" si="15"/>
        <v>21908245.870000005</v>
      </c>
    </row>
    <row r="29" spans="1:16" ht="10.9" customHeight="1" x14ac:dyDescent="0.2">
      <c r="A29" s="26" t="s">
        <v>38</v>
      </c>
      <c r="B29" s="25">
        <v>3250000</v>
      </c>
      <c r="C29" s="25">
        <v>3010955</v>
      </c>
      <c r="D29" s="25">
        <v>0</v>
      </c>
      <c r="E29" s="25">
        <v>0</v>
      </c>
      <c r="F29" s="25">
        <v>326036.7</v>
      </c>
      <c r="G29" s="25">
        <v>853468.53</v>
      </c>
      <c r="H29" s="25">
        <v>154324.96</v>
      </c>
      <c r="I29" s="25">
        <v>488003.91</v>
      </c>
      <c r="J29" s="25">
        <v>0</v>
      </c>
      <c r="K29" s="25">
        <v>0</v>
      </c>
      <c r="L29" s="25">
        <v>0</v>
      </c>
      <c r="M29" s="25">
        <v>0</v>
      </c>
      <c r="N29" s="25">
        <v>0</v>
      </c>
      <c r="O29" s="25">
        <v>0</v>
      </c>
      <c r="P29" s="25">
        <f t="shared" si="5"/>
        <v>1821834.0999999999</v>
      </c>
    </row>
    <row r="30" spans="1:16" ht="10.9" customHeight="1" x14ac:dyDescent="0.2">
      <c r="A30" s="24" t="s">
        <v>39</v>
      </c>
      <c r="B30" s="25">
        <v>560000</v>
      </c>
      <c r="C30" s="25">
        <v>1536200</v>
      </c>
      <c r="D30" s="25">
        <v>0</v>
      </c>
      <c r="E30" s="25">
        <v>0</v>
      </c>
      <c r="F30" s="25">
        <v>0</v>
      </c>
      <c r="G30" s="25">
        <v>0</v>
      </c>
      <c r="H30" s="25">
        <v>5947.2</v>
      </c>
      <c r="I30" s="25">
        <v>107999.74</v>
      </c>
      <c r="J30" s="25">
        <v>0</v>
      </c>
      <c r="K30" s="25">
        <v>0</v>
      </c>
      <c r="L30" s="25">
        <v>0</v>
      </c>
      <c r="M30" s="25">
        <v>0</v>
      </c>
      <c r="N30" s="25">
        <v>0</v>
      </c>
      <c r="O30" s="25">
        <v>0</v>
      </c>
      <c r="P30" s="25">
        <f t="shared" si="5"/>
        <v>113946.94</v>
      </c>
    </row>
    <row r="31" spans="1:16" ht="10.9" customHeight="1" x14ac:dyDescent="0.2">
      <c r="A31" s="26" t="s">
        <v>40</v>
      </c>
      <c r="B31" s="25">
        <v>2622000</v>
      </c>
      <c r="C31" s="25">
        <v>1533837</v>
      </c>
      <c r="D31" s="25">
        <v>0</v>
      </c>
      <c r="E31" s="25">
        <v>0</v>
      </c>
      <c r="F31" s="25">
        <v>0</v>
      </c>
      <c r="G31" s="25">
        <v>715367.2</v>
      </c>
      <c r="H31" s="25">
        <v>226152.9</v>
      </c>
      <c r="I31" s="25">
        <v>33040</v>
      </c>
      <c r="J31" s="25">
        <v>0</v>
      </c>
      <c r="K31" s="25">
        <v>0</v>
      </c>
      <c r="L31" s="25">
        <v>0</v>
      </c>
      <c r="M31" s="25">
        <v>0</v>
      </c>
      <c r="N31" s="25">
        <v>0</v>
      </c>
      <c r="O31" s="25">
        <v>0</v>
      </c>
      <c r="P31" s="25">
        <f t="shared" si="5"/>
        <v>974560.1</v>
      </c>
    </row>
    <row r="32" spans="1:16" ht="10.9" customHeight="1" x14ac:dyDescent="0.2">
      <c r="A32" s="24" t="s">
        <v>41</v>
      </c>
      <c r="B32" s="25">
        <v>50000</v>
      </c>
      <c r="C32" s="25">
        <v>150000</v>
      </c>
      <c r="D32" s="25">
        <v>0</v>
      </c>
      <c r="E32" s="25">
        <v>0</v>
      </c>
      <c r="F32" s="25">
        <v>0</v>
      </c>
      <c r="G32" s="25">
        <v>0</v>
      </c>
      <c r="H32" s="25">
        <v>0</v>
      </c>
      <c r="I32" s="25">
        <v>0</v>
      </c>
      <c r="J32" s="25">
        <v>0</v>
      </c>
      <c r="K32" s="25">
        <v>0</v>
      </c>
      <c r="L32" s="25">
        <v>0</v>
      </c>
      <c r="M32" s="25">
        <v>0</v>
      </c>
      <c r="N32" s="25">
        <v>0</v>
      </c>
      <c r="O32" s="25">
        <v>0</v>
      </c>
      <c r="P32" s="25">
        <f t="shared" si="5"/>
        <v>0</v>
      </c>
    </row>
    <row r="33" spans="1:16" ht="10.9" customHeight="1" x14ac:dyDescent="0.2">
      <c r="A33" s="26" t="s">
        <v>42</v>
      </c>
      <c r="B33" s="25">
        <v>620000</v>
      </c>
      <c r="C33" s="25">
        <v>470000</v>
      </c>
      <c r="D33" s="25">
        <v>0</v>
      </c>
      <c r="E33" s="25">
        <v>0</v>
      </c>
      <c r="F33" s="25">
        <v>0</v>
      </c>
      <c r="G33" s="25">
        <v>1132.8</v>
      </c>
      <c r="H33" s="25">
        <v>0</v>
      </c>
      <c r="I33" s="25">
        <v>0</v>
      </c>
      <c r="J33" s="25">
        <v>0</v>
      </c>
      <c r="K33" s="25">
        <v>0</v>
      </c>
      <c r="L33" s="25">
        <v>0</v>
      </c>
      <c r="M33" s="25">
        <v>0</v>
      </c>
      <c r="N33" s="25">
        <v>0</v>
      </c>
      <c r="O33" s="25">
        <v>0</v>
      </c>
      <c r="P33" s="25">
        <f t="shared" si="5"/>
        <v>1132.8</v>
      </c>
    </row>
    <row r="34" spans="1:16" ht="10.9" customHeight="1" x14ac:dyDescent="0.2">
      <c r="A34" s="26" t="s">
        <v>43</v>
      </c>
      <c r="B34" s="25">
        <v>560500</v>
      </c>
      <c r="C34" s="25">
        <v>396000</v>
      </c>
      <c r="D34" s="25">
        <v>0</v>
      </c>
      <c r="E34" s="25">
        <v>0</v>
      </c>
      <c r="F34" s="25">
        <v>0</v>
      </c>
      <c r="G34" s="25">
        <v>0</v>
      </c>
      <c r="H34" s="25">
        <v>9810.34</v>
      </c>
      <c r="I34" s="25">
        <v>2289.1999999999998</v>
      </c>
      <c r="J34" s="25">
        <v>0</v>
      </c>
      <c r="K34" s="25">
        <v>0</v>
      </c>
      <c r="L34" s="25">
        <v>0</v>
      </c>
      <c r="M34" s="25">
        <v>0</v>
      </c>
      <c r="N34" s="25">
        <v>0</v>
      </c>
      <c r="O34" s="25">
        <v>0</v>
      </c>
      <c r="P34" s="25">
        <f t="shared" si="5"/>
        <v>12099.54</v>
      </c>
    </row>
    <row r="35" spans="1:16" ht="10.9" customHeight="1" x14ac:dyDescent="0.2">
      <c r="A35" s="26" t="s">
        <v>44</v>
      </c>
      <c r="B35" s="25">
        <v>28775000</v>
      </c>
      <c r="C35" s="25">
        <v>27948306</v>
      </c>
      <c r="D35" s="25">
        <v>1449100</v>
      </c>
      <c r="E35" s="25">
        <v>1438300</v>
      </c>
      <c r="F35" s="25">
        <v>1591492.66</v>
      </c>
      <c r="G35" s="25">
        <v>3997937.79</v>
      </c>
      <c r="H35" s="25">
        <v>0</v>
      </c>
      <c r="I35" s="25">
        <v>6469054.4000000004</v>
      </c>
      <c r="J35" s="25">
        <v>0</v>
      </c>
      <c r="K35" s="25">
        <v>0</v>
      </c>
      <c r="L35" s="25">
        <v>0</v>
      </c>
      <c r="M35" s="25">
        <v>0</v>
      </c>
      <c r="N35" s="25">
        <v>0</v>
      </c>
      <c r="O35" s="25">
        <v>0</v>
      </c>
      <c r="P35" s="25">
        <f t="shared" si="5"/>
        <v>14945884.85</v>
      </c>
    </row>
    <row r="36" spans="1:16" ht="10.9" customHeight="1" x14ac:dyDescent="0.2">
      <c r="A36" s="26" t="s">
        <v>45</v>
      </c>
      <c r="B36" s="25">
        <v>0</v>
      </c>
      <c r="C36" s="25">
        <v>0</v>
      </c>
      <c r="D36" s="25">
        <v>0</v>
      </c>
      <c r="E36" s="25">
        <v>0</v>
      </c>
      <c r="F36" s="25">
        <v>0</v>
      </c>
      <c r="G36" s="25">
        <v>0</v>
      </c>
      <c r="H36" s="25">
        <v>0</v>
      </c>
      <c r="I36" s="25">
        <v>0</v>
      </c>
      <c r="J36" s="25">
        <v>0</v>
      </c>
      <c r="K36" s="25">
        <v>0</v>
      </c>
      <c r="L36" s="25">
        <v>0</v>
      </c>
      <c r="M36" s="25">
        <v>0</v>
      </c>
      <c r="N36" s="25">
        <v>0</v>
      </c>
      <c r="O36" s="25">
        <v>0</v>
      </c>
      <c r="P36" s="25">
        <f t="shared" si="5"/>
        <v>0</v>
      </c>
    </row>
    <row r="37" spans="1:16" ht="10.9" customHeight="1" x14ac:dyDescent="0.2">
      <c r="A37" s="24" t="s">
        <v>46</v>
      </c>
      <c r="B37" s="25">
        <v>14654000</v>
      </c>
      <c r="C37" s="25">
        <v>9603472</v>
      </c>
      <c r="D37" s="25">
        <v>0</v>
      </c>
      <c r="E37" s="25">
        <v>42700</v>
      </c>
      <c r="F37" s="25">
        <v>1118497.77</v>
      </c>
      <c r="G37" s="25">
        <v>1232602.23</v>
      </c>
      <c r="H37" s="25">
        <v>1202182.1499999999</v>
      </c>
      <c r="I37" s="25">
        <v>442805.39</v>
      </c>
      <c r="J37" s="25">
        <v>0</v>
      </c>
      <c r="K37" s="25">
        <v>0</v>
      </c>
      <c r="L37" s="25">
        <v>0</v>
      </c>
      <c r="M37" s="25">
        <v>0</v>
      </c>
      <c r="N37" s="25">
        <v>0</v>
      </c>
      <c r="O37" s="25">
        <v>0</v>
      </c>
      <c r="P37" s="25">
        <f t="shared" si="5"/>
        <v>4038787.54</v>
      </c>
    </row>
    <row r="38" spans="1:16" ht="9.6" customHeight="1" x14ac:dyDescent="0.2">
      <c r="A38" s="22" t="s">
        <v>47</v>
      </c>
      <c r="B38" s="23">
        <f t="shared" ref="B38:C38" si="16">B39+B40+B42+B44+B45+B46+B41+B43</f>
        <v>1213306930</v>
      </c>
      <c r="C38" s="23">
        <f t="shared" si="16"/>
        <v>1238274434</v>
      </c>
      <c r="D38" s="23">
        <f t="shared" ref="D38" si="17">D39+D40+D42+D44+D45+D46+D41+D43</f>
        <v>48431873.210000001</v>
      </c>
      <c r="E38" s="23">
        <f t="shared" ref="E38" si="18">E39+E40+E42+E44+E45+E46+E41+E43</f>
        <v>92317866.210000008</v>
      </c>
      <c r="F38" s="23">
        <f t="shared" ref="F38:N38" si="19">F39+F40+F42+F44+F45+F46+F41+F43</f>
        <v>134796583.94</v>
      </c>
      <c r="G38" s="23">
        <f t="shared" si="19"/>
        <v>115038054.37</v>
      </c>
      <c r="H38" s="23">
        <f t="shared" si="19"/>
        <v>110264016.50999999</v>
      </c>
      <c r="I38" s="23">
        <f t="shared" si="19"/>
        <v>90427376.510000005</v>
      </c>
      <c r="J38" s="23">
        <f t="shared" si="19"/>
        <v>0</v>
      </c>
      <c r="K38" s="23">
        <f t="shared" si="19"/>
        <v>0</v>
      </c>
      <c r="L38" s="23">
        <f t="shared" si="19"/>
        <v>0</v>
      </c>
      <c r="M38" s="23">
        <f t="shared" si="19"/>
        <v>0</v>
      </c>
      <c r="N38" s="23">
        <f t="shared" si="19"/>
        <v>0</v>
      </c>
      <c r="O38" s="23">
        <f t="shared" ref="O38:P38" si="20">O39+O40+O42+O44+O45+O46+O41+O43</f>
        <v>0</v>
      </c>
      <c r="P38" s="23">
        <f t="shared" si="20"/>
        <v>591275770.75</v>
      </c>
    </row>
    <row r="39" spans="1:16" x14ac:dyDescent="0.2">
      <c r="A39" s="26" t="s">
        <v>48</v>
      </c>
      <c r="B39" s="25">
        <v>212609688</v>
      </c>
      <c r="C39" s="25">
        <v>237125076</v>
      </c>
      <c r="D39" s="25">
        <v>0</v>
      </c>
      <c r="E39" s="25">
        <v>17461800</v>
      </c>
      <c r="F39" s="25">
        <v>15141011.229999999</v>
      </c>
      <c r="G39" s="25">
        <v>34056883.659999996</v>
      </c>
      <c r="H39" s="25">
        <v>29086217</v>
      </c>
      <c r="I39" s="25">
        <v>4342906.75</v>
      </c>
      <c r="J39" s="25">
        <v>0</v>
      </c>
      <c r="K39" s="25">
        <v>0</v>
      </c>
      <c r="L39" s="25">
        <v>0</v>
      </c>
      <c r="M39" s="25">
        <v>0</v>
      </c>
      <c r="N39" s="25">
        <v>0</v>
      </c>
      <c r="O39" s="25">
        <v>0</v>
      </c>
      <c r="P39" s="25">
        <f t="shared" ref="P39:P75" si="21">D39+E39+F39+G39+H39+I39+J39+K39+L39+M39+N39+O39</f>
        <v>100088818.63999999</v>
      </c>
    </row>
    <row r="40" spans="1:16" ht="16.5" x14ac:dyDescent="0.2">
      <c r="A40" s="26" t="s">
        <v>49</v>
      </c>
      <c r="B40" s="25">
        <v>584356474</v>
      </c>
      <c r="C40" s="25">
        <v>584356474</v>
      </c>
      <c r="D40" s="25">
        <v>48211545.210000001</v>
      </c>
      <c r="E40" s="25">
        <v>48211545.210000001</v>
      </c>
      <c r="F40" s="25">
        <v>48211545.210000001</v>
      </c>
      <c r="G40" s="25">
        <v>48211545.210000001</v>
      </c>
      <c r="H40" s="25">
        <v>48211544.82</v>
      </c>
      <c r="I40" s="25">
        <v>48211544.82</v>
      </c>
      <c r="J40" s="25">
        <v>0</v>
      </c>
      <c r="K40" s="25">
        <v>0</v>
      </c>
      <c r="L40" s="25">
        <v>0</v>
      </c>
      <c r="M40" s="25">
        <v>0</v>
      </c>
      <c r="N40" s="25">
        <v>0</v>
      </c>
      <c r="O40" s="25">
        <v>0</v>
      </c>
      <c r="P40" s="25">
        <f t="shared" si="21"/>
        <v>289269270.48000002</v>
      </c>
    </row>
    <row r="41" spans="1:16" ht="16.5" x14ac:dyDescent="0.2">
      <c r="A41" s="26" t="s">
        <v>50</v>
      </c>
      <c r="B41" s="25">
        <v>0</v>
      </c>
      <c r="C41" s="25">
        <v>0</v>
      </c>
      <c r="D41" s="25">
        <v>0</v>
      </c>
      <c r="E41" s="25">
        <v>0</v>
      </c>
      <c r="F41" s="25">
        <v>0</v>
      </c>
      <c r="G41" s="25">
        <v>0</v>
      </c>
      <c r="H41" s="25">
        <v>0</v>
      </c>
      <c r="I41" s="25">
        <v>0</v>
      </c>
      <c r="J41" s="25">
        <v>0</v>
      </c>
      <c r="K41" s="25">
        <v>0</v>
      </c>
      <c r="L41" s="25">
        <v>0</v>
      </c>
      <c r="M41" s="25">
        <v>0</v>
      </c>
      <c r="N41" s="25">
        <v>0</v>
      </c>
      <c r="O41" s="25">
        <v>0</v>
      </c>
      <c r="P41" s="25">
        <f t="shared" si="21"/>
        <v>0</v>
      </c>
    </row>
    <row r="42" spans="1:16" ht="16.5" x14ac:dyDescent="0.2">
      <c r="A42" s="26" t="s">
        <v>51</v>
      </c>
      <c r="B42" s="25">
        <v>169657636</v>
      </c>
      <c r="C42" s="25">
        <v>169657636</v>
      </c>
      <c r="D42" s="25">
        <v>0</v>
      </c>
      <c r="E42" s="25">
        <v>26544521</v>
      </c>
      <c r="F42" s="25">
        <v>13272260.5</v>
      </c>
      <c r="G42" s="25">
        <v>13272260.5</v>
      </c>
      <c r="H42" s="25">
        <v>13272260.5</v>
      </c>
      <c r="I42" s="25">
        <v>13272260.5</v>
      </c>
      <c r="J42" s="25">
        <v>0</v>
      </c>
      <c r="K42" s="25">
        <v>0</v>
      </c>
      <c r="L42" s="25">
        <v>0</v>
      </c>
      <c r="M42" s="25">
        <v>0</v>
      </c>
      <c r="N42" s="25">
        <v>0</v>
      </c>
      <c r="O42" s="25">
        <v>0</v>
      </c>
      <c r="P42" s="25">
        <f t="shared" si="21"/>
        <v>79633563</v>
      </c>
    </row>
    <row r="43" spans="1:16" ht="16.5" x14ac:dyDescent="0.2">
      <c r="A43" s="26" t="s">
        <v>52</v>
      </c>
      <c r="B43" s="25">
        <v>0</v>
      </c>
      <c r="C43" s="25">
        <v>0</v>
      </c>
      <c r="D43" s="25">
        <v>0</v>
      </c>
      <c r="E43" s="25">
        <v>0</v>
      </c>
      <c r="F43" s="25">
        <v>0</v>
      </c>
      <c r="G43" s="25">
        <v>0</v>
      </c>
      <c r="H43" s="25">
        <v>0</v>
      </c>
      <c r="I43" s="25">
        <v>0</v>
      </c>
      <c r="J43" s="25">
        <v>0</v>
      </c>
      <c r="K43" s="25">
        <v>0</v>
      </c>
      <c r="L43" s="25">
        <v>0</v>
      </c>
      <c r="M43" s="25">
        <v>0</v>
      </c>
      <c r="N43" s="25">
        <v>0</v>
      </c>
      <c r="O43" s="25">
        <v>0</v>
      </c>
      <c r="P43" s="25">
        <f t="shared" si="21"/>
        <v>0</v>
      </c>
    </row>
    <row r="44" spans="1:16" x14ac:dyDescent="0.2">
      <c r="A44" s="7" t="s">
        <v>53</v>
      </c>
      <c r="B44" s="25">
        <v>0</v>
      </c>
      <c r="C44" s="25">
        <v>0</v>
      </c>
      <c r="D44" s="25">
        <v>0</v>
      </c>
      <c r="E44" s="25">
        <v>0</v>
      </c>
      <c r="F44" s="25">
        <v>0</v>
      </c>
      <c r="G44" s="25">
        <v>0</v>
      </c>
      <c r="H44" s="25">
        <v>0</v>
      </c>
      <c r="I44" s="25">
        <v>0</v>
      </c>
      <c r="J44" s="25">
        <v>0</v>
      </c>
      <c r="K44" s="25">
        <v>0</v>
      </c>
      <c r="L44" s="25">
        <v>0</v>
      </c>
      <c r="M44" s="25">
        <v>0</v>
      </c>
      <c r="N44" s="25">
        <v>0</v>
      </c>
      <c r="O44" s="25">
        <v>0</v>
      </c>
      <c r="P44" s="25">
        <f t="shared" si="21"/>
        <v>0</v>
      </c>
    </row>
    <row r="45" spans="1:16" x14ac:dyDescent="0.2">
      <c r="A45" s="9" t="s">
        <v>54</v>
      </c>
      <c r="B45" s="25">
        <v>12000000</v>
      </c>
      <c r="C45" s="25">
        <v>12452116</v>
      </c>
      <c r="D45" s="25">
        <v>0</v>
      </c>
      <c r="E45" s="25">
        <v>0</v>
      </c>
      <c r="F45" s="25">
        <v>0</v>
      </c>
      <c r="G45" s="25">
        <v>0</v>
      </c>
      <c r="H45" s="25">
        <v>196629.19</v>
      </c>
      <c r="I45" s="25">
        <v>5103299.4400000004</v>
      </c>
      <c r="J45" s="25">
        <v>0</v>
      </c>
      <c r="K45" s="25">
        <v>0</v>
      </c>
      <c r="L45" s="25">
        <v>0</v>
      </c>
      <c r="M45" s="25">
        <v>0</v>
      </c>
      <c r="N45" s="25">
        <v>0</v>
      </c>
      <c r="O45" s="25">
        <v>0</v>
      </c>
      <c r="P45" s="25">
        <f t="shared" si="21"/>
        <v>5299928.6300000008</v>
      </c>
    </row>
    <row r="46" spans="1:16" ht="16.5" x14ac:dyDescent="0.2">
      <c r="A46" s="9" t="s">
        <v>55</v>
      </c>
      <c r="B46" s="25">
        <v>234683132</v>
      </c>
      <c r="C46" s="25">
        <v>234683132</v>
      </c>
      <c r="D46" s="25">
        <v>220328</v>
      </c>
      <c r="E46" s="25">
        <v>100000</v>
      </c>
      <c r="F46" s="25">
        <v>58171767</v>
      </c>
      <c r="G46" s="25">
        <v>19497365</v>
      </c>
      <c r="H46" s="25">
        <v>19497365</v>
      </c>
      <c r="I46" s="25">
        <v>19497365</v>
      </c>
      <c r="J46" s="25">
        <v>0</v>
      </c>
      <c r="K46" s="25">
        <v>0</v>
      </c>
      <c r="L46" s="25">
        <v>0</v>
      </c>
      <c r="M46" s="25">
        <v>0</v>
      </c>
      <c r="N46" s="25">
        <v>0</v>
      </c>
      <c r="O46" s="25">
        <v>0</v>
      </c>
      <c r="P46" s="25">
        <f t="shared" si="21"/>
        <v>116984190</v>
      </c>
    </row>
    <row r="47" spans="1:16" s="12" customFormat="1" ht="15" x14ac:dyDescent="0.2">
      <c r="A47" s="5" t="s">
        <v>56</v>
      </c>
      <c r="B47" s="23">
        <f t="shared" ref="B47:C47" si="22">SUM(B48:B53)</f>
        <v>20000000</v>
      </c>
      <c r="C47" s="23">
        <f t="shared" si="22"/>
        <v>20000000</v>
      </c>
      <c r="D47" s="23">
        <f t="shared" ref="D47" si="23">SUM(D48:D53)</f>
        <v>0</v>
      </c>
      <c r="E47" s="23">
        <f t="shared" ref="E47" si="24">SUM(E48:E53)</f>
        <v>5000000</v>
      </c>
      <c r="F47" s="23">
        <f t="shared" ref="F47:N47" si="25">SUM(F48:F53)</f>
        <v>0</v>
      </c>
      <c r="G47" s="23">
        <f t="shared" si="25"/>
        <v>5000000</v>
      </c>
      <c r="H47" s="23">
        <f t="shared" si="25"/>
        <v>0</v>
      </c>
      <c r="I47" s="23">
        <f t="shared" si="25"/>
        <v>10000000</v>
      </c>
      <c r="J47" s="23">
        <f t="shared" si="25"/>
        <v>0</v>
      </c>
      <c r="K47" s="23">
        <f t="shared" si="25"/>
        <v>0</v>
      </c>
      <c r="L47" s="23">
        <f t="shared" si="25"/>
        <v>0</v>
      </c>
      <c r="M47" s="23">
        <f t="shared" si="25"/>
        <v>0</v>
      </c>
      <c r="N47" s="23">
        <f t="shared" si="25"/>
        <v>0</v>
      </c>
      <c r="O47" s="23">
        <f t="shared" ref="O47:P47" si="26">SUM(O48:O53)</f>
        <v>0</v>
      </c>
      <c r="P47" s="23">
        <f t="shared" si="26"/>
        <v>20000000</v>
      </c>
    </row>
    <row r="48" spans="1:16" x14ac:dyDescent="0.2">
      <c r="A48" s="9" t="s">
        <v>57</v>
      </c>
      <c r="B48" s="25">
        <v>0</v>
      </c>
      <c r="C48" s="25">
        <v>0</v>
      </c>
      <c r="D48" s="25">
        <v>0</v>
      </c>
      <c r="E48" s="25">
        <v>0</v>
      </c>
      <c r="F48" s="25">
        <v>0</v>
      </c>
      <c r="G48" s="25">
        <v>0</v>
      </c>
      <c r="H48" s="25">
        <v>0</v>
      </c>
      <c r="I48" s="25">
        <v>0</v>
      </c>
      <c r="J48" s="25">
        <v>0</v>
      </c>
      <c r="K48" s="25">
        <v>0</v>
      </c>
      <c r="L48" s="25">
        <v>0</v>
      </c>
      <c r="M48" s="25">
        <v>0</v>
      </c>
      <c r="N48" s="25">
        <v>0</v>
      </c>
      <c r="O48" s="25">
        <v>0</v>
      </c>
      <c r="P48" s="25">
        <f t="shared" si="21"/>
        <v>0</v>
      </c>
    </row>
    <row r="49" spans="1:16" x14ac:dyDescent="0.2">
      <c r="A49" s="9" t="s">
        <v>58</v>
      </c>
      <c r="B49" s="25">
        <v>20000000</v>
      </c>
      <c r="C49" s="25">
        <v>20000000</v>
      </c>
      <c r="D49" s="25">
        <v>0</v>
      </c>
      <c r="E49" s="25">
        <v>5000000</v>
      </c>
      <c r="F49" s="25">
        <v>0</v>
      </c>
      <c r="G49" s="25">
        <v>5000000</v>
      </c>
      <c r="H49" s="25">
        <v>0</v>
      </c>
      <c r="I49" s="25">
        <v>10000000</v>
      </c>
      <c r="J49" s="25">
        <v>0</v>
      </c>
      <c r="K49" s="25">
        <v>0</v>
      </c>
      <c r="L49" s="25">
        <v>0</v>
      </c>
      <c r="M49" s="25">
        <v>0</v>
      </c>
      <c r="N49" s="25">
        <v>0</v>
      </c>
      <c r="O49" s="25">
        <v>0</v>
      </c>
      <c r="P49" s="25">
        <f t="shared" si="21"/>
        <v>20000000</v>
      </c>
    </row>
    <row r="50" spans="1:16" ht="16.5" x14ac:dyDescent="0.2">
      <c r="A50" s="9" t="s">
        <v>59</v>
      </c>
      <c r="B50" s="25">
        <v>0</v>
      </c>
      <c r="C50" s="25">
        <v>0</v>
      </c>
      <c r="D50" s="25">
        <v>0</v>
      </c>
      <c r="E50" s="25">
        <v>0</v>
      </c>
      <c r="F50" s="25">
        <v>0</v>
      </c>
      <c r="G50" s="25">
        <v>0</v>
      </c>
      <c r="H50" s="25">
        <v>0</v>
      </c>
      <c r="I50" s="25">
        <v>0</v>
      </c>
      <c r="J50" s="25">
        <v>0</v>
      </c>
      <c r="K50" s="25">
        <v>0</v>
      </c>
      <c r="L50" s="25">
        <v>0</v>
      </c>
      <c r="M50" s="25">
        <v>0</v>
      </c>
      <c r="N50" s="25">
        <v>0</v>
      </c>
      <c r="O50" s="25">
        <v>0</v>
      </c>
      <c r="P50" s="25">
        <f t="shared" si="21"/>
        <v>0</v>
      </c>
    </row>
    <row r="51" spans="1:16" ht="16.5" x14ac:dyDescent="0.2">
      <c r="A51" s="9" t="s">
        <v>60</v>
      </c>
      <c r="B51" s="25">
        <v>0</v>
      </c>
      <c r="C51" s="25">
        <v>0</v>
      </c>
      <c r="D51" s="25">
        <v>0</v>
      </c>
      <c r="E51" s="25">
        <v>0</v>
      </c>
      <c r="F51" s="25">
        <v>0</v>
      </c>
      <c r="G51" s="25">
        <v>0</v>
      </c>
      <c r="H51" s="25">
        <v>0</v>
      </c>
      <c r="I51" s="25">
        <v>0</v>
      </c>
      <c r="J51" s="25">
        <v>0</v>
      </c>
      <c r="K51" s="25">
        <v>0</v>
      </c>
      <c r="L51" s="25">
        <v>0</v>
      </c>
      <c r="M51" s="25">
        <v>0</v>
      </c>
      <c r="N51" s="25">
        <v>0</v>
      </c>
      <c r="O51" s="25">
        <v>0</v>
      </c>
      <c r="P51" s="25">
        <f t="shared" si="21"/>
        <v>0</v>
      </c>
    </row>
    <row r="52" spans="1:16" x14ac:dyDescent="0.2">
      <c r="A52" s="9" t="s">
        <v>61</v>
      </c>
      <c r="B52" s="25">
        <v>0</v>
      </c>
      <c r="C52" s="25">
        <v>0</v>
      </c>
      <c r="D52" s="25">
        <v>0</v>
      </c>
      <c r="E52" s="25">
        <v>0</v>
      </c>
      <c r="F52" s="25">
        <v>0</v>
      </c>
      <c r="G52" s="25">
        <v>0</v>
      </c>
      <c r="H52" s="25">
        <v>0</v>
      </c>
      <c r="I52" s="25">
        <v>0</v>
      </c>
      <c r="J52" s="25">
        <v>0</v>
      </c>
      <c r="K52" s="25">
        <v>0</v>
      </c>
      <c r="L52" s="25">
        <v>0</v>
      </c>
      <c r="M52" s="25">
        <v>0</v>
      </c>
      <c r="N52" s="25">
        <v>0</v>
      </c>
      <c r="O52" s="25">
        <v>0</v>
      </c>
      <c r="P52" s="25">
        <f t="shared" si="21"/>
        <v>0</v>
      </c>
    </row>
    <row r="53" spans="1:16" x14ac:dyDescent="0.2">
      <c r="A53" s="9" t="s">
        <v>62</v>
      </c>
      <c r="B53" s="25">
        <v>0</v>
      </c>
      <c r="C53" s="25">
        <v>0</v>
      </c>
      <c r="D53" s="25">
        <v>0</v>
      </c>
      <c r="E53" s="25">
        <v>0</v>
      </c>
      <c r="F53" s="25">
        <v>0</v>
      </c>
      <c r="G53" s="25">
        <v>0</v>
      </c>
      <c r="H53" s="25">
        <v>0</v>
      </c>
      <c r="I53" s="25">
        <v>0</v>
      </c>
      <c r="J53" s="25">
        <v>0</v>
      </c>
      <c r="K53" s="25">
        <v>0</v>
      </c>
      <c r="L53" s="25">
        <v>0</v>
      </c>
      <c r="M53" s="25">
        <v>0</v>
      </c>
      <c r="N53" s="25">
        <v>0</v>
      </c>
      <c r="O53" s="25">
        <v>0</v>
      </c>
      <c r="P53" s="25">
        <f t="shared" si="21"/>
        <v>0</v>
      </c>
    </row>
    <row r="54" spans="1:16" ht="16.149999999999999" customHeight="1" x14ac:dyDescent="0.2">
      <c r="A54" s="5" t="s">
        <v>63</v>
      </c>
      <c r="B54" s="23">
        <f t="shared" ref="B54" si="27">B55+B56+B58+B59+B60+B62+B57+B63+B61</f>
        <v>18840000</v>
      </c>
      <c r="C54" s="23">
        <f t="shared" ref="C54:H54" si="28">C55+C56+C58+C59+C60+C62+C57+C63+C61</f>
        <v>17935916</v>
      </c>
      <c r="D54" s="23">
        <f t="shared" ref="D54:E54" si="29">D55+D56+D58+D59+D60+D62+D57+D63+D61</f>
        <v>0</v>
      </c>
      <c r="E54" s="23">
        <f t="shared" si="29"/>
        <v>0</v>
      </c>
      <c r="F54" s="23">
        <f t="shared" si="28"/>
        <v>15576</v>
      </c>
      <c r="G54" s="23">
        <f t="shared" si="28"/>
        <v>0</v>
      </c>
      <c r="H54" s="23">
        <f t="shared" si="28"/>
        <v>471622.42</v>
      </c>
      <c r="I54" s="23">
        <f t="shared" ref="I54:N54" si="30">I55+I56+I58+I59+I60+I62+I57+I63+I61</f>
        <v>0</v>
      </c>
      <c r="J54" s="23">
        <f t="shared" si="30"/>
        <v>0</v>
      </c>
      <c r="K54" s="23">
        <f t="shared" si="30"/>
        <v>0</v>
      </c>
      <c r="L54" s="23">
        <f t="shared" si="30"/>
        <v>0</v>
      </c>
      <c r="M54" s="23">
        <f t="shared" si="30"/>
        <v>0</v>
      </c>
      <c r="N54" s="23">
        <f t="shared" si="30"/>
        <v>0</v>
      </c>
      <c r="O54" s="23">
        <f t="shared" ref="O54:P54" si="31">O55+O56+O58+O59+O60+O62+O57+O63+O61</f>
        <v>0</v>
      </c>
      <c r="P54" s="23">
        <f t="shared" si="31"/>
        <v>487198.42</v>
      </c>
    </row>
    <row r="55" spans="1:16" ht="10.9" customHeight="1" x14ac:dyDescent="0.2">
      <c r="A55" s="7" t="s">
        <v>64</v>
      </c>
      <c r="B55" s="25">
        <v>3900000</v>
      </c>
      <c r="C55" s="25">
        <v>11592089</v>
      </c>
      <c r="D55" s="25">
        <v>0</v>
      </c>
      <c r="E55" s="25">
        <v>0</v>
      </c>
      <c r="F55" s="25">
        <v>15576</v>
      </c>
      <c r="G55" s="25">
        <v>0</v>
      </c>
      <c r="H55" s="25">
        <v>241622.33</v>
      </c>
      <c r="I55" s="25">
        <v>0</v>
      </c>
      <c r="J55" s="25">
        <v>0</v>
      </c>
      <c r="K55" s="25">
        <v>0</v>
      </c>
      <c r="L55" s="25">
        <v>0</v>
      </c>
      <c r="M55" s="25">
        <v>0</v>
      </c>
      <c r="N55" s="25">
        <v>0</v>
      </c>
      <c r="O55" s="25">
        <v>0</v>
      </c>
      <c r="P55" s="25">
        <f t="shared" ref="P55:P60" si="32">D55+E55+F55+G55+H55+I55+J55+K55+L55+M55+N55+O55</f>
        <v>257198.33</v>
      </c>
    </row>
    <row r="56" spans="1:16" ht="10.9" customHeight="1" x14ac:dyDescent="0.2">
      <c r="A56" s="9" t="s">
        <v>65</v>
      </c>
      <c r="B56" s="25">
        <v>4200000</v>
      </c>
      <c r="C56" s="25">
        <v>1585550</v>
      </c>
      <c r="D56" s="25">
        <v>0</v>
      </c>
      <c r="E56" s="25">
        <v>0</v>
      </c>
      <c r="F56" s="25">
        <v>0</v>
      </c>
      <c r="G56" s="25">
        <v>0</v>
      </c>
      <c r="H56" s="25">
        <v>70000</v>
      </c>
      <c r="I56" s="25">
        <v>0</v>
      </c>
      <c r="J56" s="25">
        <v>0</v>
      </c>
      <c r="K56" s="25">
        <v>0</v>
      </c>
      <c r="L56" s="25">
        <v>0</v>
      </c>
      <c r="M56" s="25">
        <v>0</v>
      </c>
      <c r="N56" s="25">
        <v>0</v>
      </c>
      <c r="O56" s="25">
        <v>0</v>
      </c>
      <c r="P56" s="25">
        <f t="shared" si="32"/>
        <v>70000</v>
      </c>
    </row>
    <row r="57" spans="1:16" ht="10.9" customHeight="1" x14ac:dyDescent="0.2">
      <c r="A57" s="9" t="s">
        <v>66</v>
      </c>
      <c r="B57" s="25">
        <v>10000</v>
      </c>
      <c r="C57" s="25">
        <v>0</v>
      </c>
      <c r="D57" s="25">
        <v>0</v>
      </c>
      <c r="E57" s="25">
        <v>0</v>
      </c>
      <c r="F57" s="25">
        <v>0</v>
      </c>
      <c r="G57" s="25">
        <v>0</v>
      </c>
      <c r="H57" s="25">
        <v>0</v>
      </c>
      <c r="I57" s="25">
        <v>0</v>
      </c>
      <c r="J57" s="25">
        <v>0</v>
      </c>
      <c r="K57" s="25">
        <v>0</v>
      </c>
      <c r="L57" s="25">
        <v>0</v>
      </c>
      <c r="M57" s="25">
        <v>0</v>
      </c>
      <c r="N57" s="25">
        <v>0</v>
      </c>
      <c r="O57" s="25">
        <v>0</v>
      </c>
      <c r="P57" s="25">
        <f t="shared" si="32"/>
        <v>0</v>
      </c>
    </row>
    <row r="58" spans="1:16" ht="10.9" customHeight="1" x14ac:dyDescent="0.2">
      <c r="A58" s="9" t="s">
        <v>67</v>
      </c>
      <c r="B58" s="25">
        <v>3420000</v>
      </c>
      <c r="C58" s="25">
        <v>3400000</v>
      </c>
      <c r="D58" s="25">
        <v>0</v>
      </c>
      <c r="E58" s="25">
        <v>0</v>
      </c>
      <c r="F58" s="25">
        <v>0</v>
      </c>
      <c r="G58" s="25">
        <v>0</v>
      </c>
      <c r="H58" s="25">
        <v>0</v>
      </c>
      <c r="I58" s="25">
        <v>0</v>
      </c>
      <c r="J58" s="25">
        <v>0</v>
      </c>
      <c r="K58" s="25">
        <v>0</v>
      </c>
      <c r="L58" s="25">
        <v>0</v>
      </c>
      <c r="M58" s="25">
        <v>0</v>
      </c>
      <c r="N58" s="25">
        <v>0</v>
      </c>
      <c r="O58" s="25">
        <v>0</v>
      </c>
      <c r="P58" s="25">
        <f t="shared" si="32"/>
        <v>0</v>
      </c>
    </row>
    <row r="59" spans="1:16" ht="10.9" customHeight="1" x14ac:dyDescent="0.2">
      <c r="A59" s="9" t="s">
        <v>68</v>
      </c>
      <c r="B59" s="25">
        <v>7200000</v>
      </c>
      <c r="C59" s="25">
        <v>813277</v>
      </c>
      <c r="D59" s="25">
        <v>0</v>
      </c>
      <c r="E59" s="25">
        <v>0</v>
      </c>
      <c r="F59" s="25">
        <v>0</v>
      </c>
      <c r="G59" s="25">
        <v>0</v>
      </c>
      <c r="H59" s="25">
        <v>50999.95</v>
      </c>
      <c r="I59" s="25">
        <v>0</v>
      </c>
      <c r="J59" s="25">
        <v>0</v>
      </c>
      <c r="K59" s="25">
        <v>0</v>
      </c>
      <c r="L59" s="25">
        <v>0</v>
      </c>
      <c r="M59" s="25">
        <v>0</v>
      </c>
      <c r="N59" s="25">
        <v>0</v>
      </c>
      <c r="O59" s="25">
        <v>0</v>
      </c>
      <c r="P59" s="25">
        <f t="shared" si="32"/>
        <v>50999.95</v>
      </c>
    </row>
    <row r="60" spans="1:16" ht="10.9" customHeight="1" x14ac:dyDescent="0.2">
      <c r="A60" s="9" t="s">
        <v>69</v>
      </c>
      <c r="B60" s="25">
        <v>100000</v>
      </c>
      <c r="C60" s="25">
        <v>130000</v>
      </c>
      <c r="D60" s="25">
        <v>0</v>
      </c>
      <c r="E60" s="25">
        <v>0</v>
      </c>
      <c r="F60" s="25">
        <v>0</v>
      </c>
      <c r="G60" s="25">
        <v>0</v>
      </c>
      <c r="H60" s="25">
        <v>109000.14</v>
      </c>
      <c r="I60" s="25">
        <v>0</v>
      </c>
      <c r="J60" s="25">
        <v>0</v>
      </c>
      <c r="K60" s="25">
        <v>0</v>
      </c>
      <c r="L60" s="25">
        <v>0</v>
      </c>
      <c r="M60" s="25">
        <v>0</v>
      </c>
      <c r="N60" s="25">
        <v>0</v>
      </c>
      <c r="O60" s="25">
        <v>0</v>
      </c>
      <c r="P60" s="25">
        <f t="shared" si="32"/>
        <v>109000.14</v>
      </c>
    </row>
    <row r="61" spans="1:16" ht="10.9" customHeight="1" x14ac:dyDescent="0.2">
      <c r="A61" s="7" t="s">
        <v>70</v>
      </c>
      <c r="B61" s="25">
        <v>0</v>
      </c>
      <c r="C61" s="25">
        <v>0</v>
      </c>
      <c r="D61" s="25">
        <v>0</v>
      </c>
      <c r="E61" s="25">
        <v>0</v>
      </c>
      <c r="F61" s="25">
        <v>0</v>
      </c>
      <c r="G61" s="25">
        <v>0</v>
      </c>
      <c r="H61" s="25">
        <v>0</v>
      </c>
      <c r="I61" s="25">
        <v>0</v>
      </c>
      <c r="J61" s="25">
        <v>0</v>
      </c>
      <c r="K61" s="25">
        <v>0</v>
      </c>
      <c r="L61" s="25">
        <v>0</v>
      </c>
      <c r="M61" s="25">
        <v>0</v>
      </c>
      <c r="N61" s="25">
        <v>0</v>
      </c>
      <c r="O61" s="25">
        <v>0</v>
      </c>
      <c r="P61" s="25">
        <f t="shared" si="21"/>
        <v>0</v>
      </c>
    </row>
    <row r="62" spans="1:16" ht="10.9" customHeight="1" x14ac:dyDescent="0.2">
      <c r="A62" s="7" t="s">
        <v>71</v>
      </c>
      <c r="B62" s="25">
        <v>0</v>
      </c>
      <c r="C62" s="25">
        <v>0</v>
      </c>
      <c r="D62" s="25">
        <v>0</v>
      </c>
      <c r="E62" s="25">
        <v>0</v>
      </c>
      <c r="F62" s="25">
        <v>0</v>
      </c>
      <c r="G62" s="25">
        <v>0</v>
      </c>
      <c r="H62" s="25">
        <v>0</v>
      </c>
      <c r="I62" s="25">
        <v>0</v>
      </c>
      <c r="J62" s="25">
        <v>0</v>
      </c>
      <c r="K62" s="25">
        <v>0</v>
      </c>
      <c r="L62" s="25">
        <v>0</v>
      </c>
      <c r="M62" s="25">
        <v>0</v>
      </c>
      <c r="N62" s="25">
        <v>0</v>
      </c>
      <c r="O62" s="25">
        <v>0</v>
      </c>
      <c r="P62" s="25">
        <f t="shared" si="21"/>
        <v>0</v>
      </c>
    </row>
    <row r="63" spans="1:16" ht="10.9" customHeight="1" x14ac:dyDescent="0.2">
      <c r="A63" s="9" t="s">
        <v>72</v>
      </c>
      <c r="B63" s="25">
        <v>10000</v>
      </c>
      <c r="C63" s="25">
        <v>415000</v>
      </c>
      <c r="D63" s="25">
        <v>0</v>
      </c>
      <c r="E63" s="25">
        <v>0</v>
      </c>
      <c r="F63" s="25">
        <v>0</v>
      </c>
      <c r="G63" s="25">
        <v>0</v>
      </c>
      <c r="H63" s="25">
        <v>0</v>
      </c>
      <c r="I63" s="25">
        <v>0</v>
      </c>
      <c r="J63" s="25">
        <v>0</v>
      </c>
      <c r="K63" s="25">
        <v>0</v>
      </c>
      <c r="L63" s="25">
        <v>0</v>
      </c>
      <c r="M63" s="25">
        <v>0</v>
      </c>
      <c r="N63" s="25">
        <v>0</v>
      </c>
      <c r="O63" s="25">
        <v>0</v>
      </c>
      <c r="P63" s="25">
        <f t="shared" si="21"/>
        <v>0</v>
      </c>
    </row>
    <row r="64" spans="1:16" x14ac:dyDescent="0.2">
      <c r="A64" s="13" t="s">
        <v>73</v>
      </c>
      <c r="B64" s="23">
        <f t="shared" ref="B64:C64" si="33">B65+B66+B67+B68</f>
        <v>5200000</v>
      </c>
      <c r="C64" s="23">
        <f t="shared" si="33"/>
        <v>8604084</v>
      </c>
      <c r="D64" s="23">
        <f t="shared" ref="D64" si="34">D65+D66+D67+D68</f>
        <v>0</v>
      </c>
      <c r="E64" s="23">
        <f t="shared" ref="E64" si="35">E65+E66+E67+E68</f>
        <v>0</v>
      </c>
      <c r="F64" s="23">
        <f t="shared" ref="F64:N64" si="36">F65+F66+F67+F68</f>
        <v>1678123.78</v>
      </c>
      <c r="G64" s="23">
        <f t="shared" si="36"/>
        <v>0</v>
      </c>
      <c r="H64" s="23">
        <f t="shared" si="36"/>
        <v>0</v>
      </c>
      <c r="I64" s="23">
        <f t="shared" si="36"/>
        <v>0</v>
      </c>
      <c r="J64" s="23">
        <f t="shared" si="36"/>
        <v>0</v>
      </c>
      <c r="K64" s="23">
        <f t="shared" si="36"/>
        <v>0</v>
      </c>
      <c r="L64" s="23">
        <f t="shared" si="36"/>
        <v>0</v>
      </c>
      <c r="M64" s="23">
        <f t="shared" si="36"/>
        <v>0</v>
      </c>
      <c r="N64" s="23">
        <f t="shared" si="36"/>
        <v>0</v>
      </c>
      <c r="O64" s="23">
        <f t="shared" ref="O64:P64" si="37">O65+O66+O67+O68</f>
        <v>0</v>
      </c>
      <c r="P64" s="23">
        <f t="shared" si="37"/>
        <v>1678123.78</v>
      </c>
    </row>
    <row r="65" spans="1:16" x14ac:dyDescent="0.2">
      <c r="A65" s="7" t="s">
        <v>74</v>
      </c>
      <c r="B65" s="25">
        <v>5000000</v>
      </c>
      <c r="C65" s="25">
        <v>8604084</v>
      </c>
      <c r="D65" s="25">
        <v>0</v>
      </c>
      <c r="E65" s="25">
        <v>0</v>
      </c>
      <c r="F65" s="25">
        <v>1678123.78</v>
      </c>
      <c r="G65" s="25">
        <v>0</v>
      </c>
      <c r="H65" s="25">
        <v>0</v>
      </c>
      <c r="I65" s="25">
        <v>0</v>
      </c>
      <c r="J65" s="25">
        <v>0</v>
      </c>
      <c r="K65" s="25">
        <v>0</v>
      </c>
      <c r="L65" s="25">
        <v>0</v>
      </c>
      <c r="M65" s="25">
        <v>0</v>
      </c>
      <c r="N65" s="25">
        <v>0</v>
      </c>
      <c r="O65" s="25">
        <v>0</v>
      </c>
      <c r="P65" s="25">
        <f t="shared" si="21"/>
        <v>1678123.78</v>
      </c>
    </row>
    <row r="66" spans="1:16" x14ac:dyDescent="0.2">
      <c r="A66" s="7" t="s">
        <v>75</v>
      </c>
      <c r="B66" s="25">
        <v>200000</v>
      </c>
      <c r="C66" s="25">
        <v>0</v>
      </c>
      <c r="D66" s="25">
        <v>0</v>
      </c>
      <c r="E66" s="25">
        <v>0</v>
      </c>
      <c r="F66" s="25">
        <v>0</v>
      </c>
      <c r="G66" s="25">
        <v>0</v>
      </c>
      <c r="H66" s="25">
        <v>0</v>
      </c>
      <c r="I66" s="25">
        <v>0</v>
      </c>
      <c r="J66" s="25">
        <v>0</v>
      </c>
      <c r="K66" s="25">
        <v>0</v>
      </c>
      <c r="L66" s="25">
        <v>0</v>
      </c>
      <c r="M66" s="25">
        <v>0</v>
      </c>
      <c r="N66" s="25">
        <v>0</v>
      </c>
      <c r="O66" s="25">
        <v>0</v>
      </c>
      <c r="P66" s="25">
        <f t="shared" si="21"/>
        <v>0</v>
      </c>
    </row>
    <row r="67" spans="1:16" ht="19.149999999999999" customHeight="1" x14ac:dyDescent="0.2">
      <c r="A67" s="9" t="s">
        <v>76</v>
      </c>
      <c r="B67" s="25">
        <v>0</v>
      </c>
      <c r="C67" s="25">
        <v>0</v>
      </c>
      <c r="D67" s="25">
        <v>0</v>
      </c>
      <c r="E67" s="25">
        <v>0</v>
      </c>
      <c r="F67" s="25">
        <v>0</v>
      </c>
      <c r="G67" s="25">
        <v>0</v>
      </c>
      <c r="H67" s="25">
        <v>0</v>
      </c>
      <c r="I67" s="25">
        <v>0</v>
      </c>
      <c r="J67" s="25">
        <v>0</v>
      </c>
      <c r="K67" s="25">
        <v>0</v>
      </c>
      <c r="L67" s="25">
        <v>0</v>
      </c>
      <c r="M67" s="25">
        <v>0</v>
      </c>
      <c r="N67" s="25">
        <v>0</v>
      </c>
      <c r="O67" s="25">
        <v>0</v>
      </c>
      <c r="P67" s="25">
        <f t="shared" si="21"/>
        <v>0</v>
      </c>
    </row>
    <row r="68" spans="1:16" ht="17.45" customHeight="1" x14ac:dyDescent="0.2">
      <c r="A68" s="9" t="s">
        <v>77</v>
      </c>
      <c r="B68" s="25">
        <v>0</v>
      </c>
      <c r="C68" s="25">
        <v>0</v>
      </c>
      <c r="D68" s="25">
        <v>0</v>
      </c>
      <c r="E68" s="25">
        <v>0</v>
      </c>
      <c r="F68" s="25">
        <v>0</v>
      </c>
      <c r="G68" s="25">
        <v>0</v>
      </c>
      <c r="H68" s="25">
        <v>0</v>
      </c>
      <c r="I68" s="25">
        <v>0</v>
      </c>
      <c r="J68" s="25">
        <v>0</v>
      </c>
      <c r="K68" s="25">
        <v>0</v>
      </c>
      <c r="L68" s="25">
        <v>0</v>
      </c>
      <c r="M68" s="25">
        <v>0</v>
      </c>
      <c r="N68" s="25">
        <v>0</v>
      </c>
      <c r="O68" s="25">
        <v>0</v>
      </c>
      <c r="P68" s="25">
        <f t="shared" si="21"/>
        <v>0</v>
      </c>
    </row>
    <row r="69" spans="1:16" ht="18" customHeight="1" x14ac:dyDescent="0.2">
      <c r="A69" s="5" t="s">
        <v>78</v>
      </c>
      <c r="B69" s="23">
        <f t="shared" ref="B69:C69" si="38">SUM(B70:B71)</f>
        <v>0</v>
      </c>
      <c r="C69" s="23">
        <f t="shared" si="38"/>
        <v>0</v>
      </c>
      <c r="D69" s="23">
        <f t="shared" ref="D69:E69" si="39">SUM(D70:D71)</f>
        <v>0</v>
      </c>
      <c r="E69" s="23">
        <f t="shared" si="39"/>
        <v>0</v>
      </c>
      <c r="F69" s="23">
        <f t="shared" ref="F69:N69" si="40">SUM(F70:F71)</f>
        <v>0</v>
      </c>
      <c r="G69" s="23">
        <f t="shared" si="40"/>
        <v>0</v>
      </c>
      <c r="H69" s="23">
        <f t="shared" si="40"/>
        <v>0</v>
      </c>
      <c r="I69" s="23">
        <f t="shared" si="40"/>
        <v>0</v>
      </c>
      <c r="J69" s="23">
        <f t="shared" si="40"/>
        <v>0</v>
      </c>
      <c r="K69" s="23">
        <f t="shared" si="40"/>
        <v>0</v>
      </c>
      <c r="L69" s="23">
        <f t="shared" si="40"/>
        <v>0</v>
      </c>
      <c r="M69" s="23">
        <f t="shared" si="40"/>
        <v>0</v>
      </c>
      <c r="N69" s="23">
        <f t="shared" si="40"/>
        <v>0</v>
      </c>
      <c r="O69" s="23">
        <f t="shared" ref="O69:P69" si="41">SUM(O70:O71)</f>
        <v>0</v>
      </c>
      <c r="P69" s="23">
        <f t="shared" si="41"/>
        <v>0</v>
      </c>
    </row>
    <row r="70" spans="1:16" ht="12.6" customHeight="1" x14ac:dyDescent="0.2">
      <c r="A70" s="7" t="s">
        <v>79</v>
      </c>
      <c r="B70" s="25">
        <v>0</v>
      </c>
      <c r="C70" s="25">
        <v>0</v>
      </c>
      <c r="D70" s="25">
        <v>0</v>
      </c>
      <c r="E70" s="25">
        <v>0</v>
      </c>
      <c r="F70" s="25">
        <v>0</v>
      </c>
      <c r="G70" s="25">
        <v>0</v>
      </c>
      <c r="H70" s="25">
        <v>0</v>
      </c>
      <c r="I70" s="25">
        <v>0</v>
      </c>
      <c r="J70" s="25">
        <v>0</v>
      </c>
      <c r="K70" s="25">
        <v>0</v>
      </c>
      <c r="L70" s="25">
        <v>0</v>
      </c>
      <c r="M70" s="25">
        <v>0</v>
      </c>
      <c r="N70" s="25">
        <v>0</v>
      </c>
      <c r="O70" s="25">
        <v>0</v>
      </c>
      <c r="P70" s="25">
        <f t="shared" si="21"/>
        <v>0</v>
      </c>
    </row>
    <row r="71" spans="1:16" ht="18.600000000000001" customHeight="1" x14ac:dyDescent="0.2">
      <c r="A71" s="9" t="s">
        <v>80</v>
      </c>
      <c r="B71" s="25">
        <v>0</v>
      </c>
      <c r="C71" s="25">
        <v>0</v>
      </c>
      <c r="D71" s="25">
        <v>0</v>
      </c>
      <c r="E71" s="25">
        <v>0</v>
      </c>
      <c r="F71" s="25">
        <v>0</v>
      </c>
      <c r="G71" s="25">
        <v>0</v>
      </c>
      <c r="H71" s="25">
        <v>0</v>
      </c>
      <c r="I71" s="25">
        <v>0</v>
      </c>
      <c r="J71" s="25">
        <v>0</v>
      </c>
      <c r="K71" s="25">
        <v>0</v>
      </c>
      <c r="L71" s="25">
        <v>0</v>
      </c>
      <c r="M71" s="25">
        <v>0</v>
      </c>
      <c r="N71" s="25">
        <v>0</v>
      </c>
      <c r="O71" s="25">
        <v>0</v>
      </c>
      <c r="P71" s="25">
        <f t="shared" si="21"/>
        <v>0</v>
      </c>
    </row>
    <row r="72" spans="1:16" ht="19.899999999999999" customHeight="1" x14ac:dyDescent="0.2">
      <c r="A72" s="13" t="s">
        <v>81</v>
      </c>
      <c r="B72" s="23">
        <f t="shared" ref="B72:C72" si="42">SUM(B73:B75)</f>
        <v>0</v>
      </c>
      <c r="C72" s="23">
        <f t="shared" si="42"/>
        <v>0</v>
      </c>
      <c r="D72" s="23">
        <f t="shared" ref="D72:E72" si="43">SUM(D73:D75)</f>
        <v>0</v>
      </c>
      <c r="E72" s="23">
        <f t="shared" si="43"/>
        <v>0</v>
      </c>
      <c r="F72" s="23">
        <f t="shared" ref="F72:N72" si="44">SUM(F73:F75)</f>
        <v>0</v>
      </c>
      <c r="G72" s="23">
        <f t="shared" si="44"/>
        <v>0</v>
      </c>
      <c r="H72" s="23">
        <f t="shared" si="44"/>
        <v>0</v>
      </c>
      <c r="I72" s="23">
        <f t="shared" si="44"/>
        <v>0</v>
      </c>
      <c r="J72" s="23">
        <f t="shared" si="44"/>
        <v>0</v>
      </c>
      <c r="K72" s="23">
        <f t="shared" si="44"/>
        <v>0</v>
      </c>
      <c r="L72" s="23">
        <f t="shared" si="44"/>
        <v>0</v>
      </c>
      <c r="M72" s="23">
        <f t="shared" si="44"/>
        <v>0</v>
      </c>
      <c r="N72" s="23">
        <f t="shared" si="44"/>
        <v>0</v>
      </c>
      <c r="O72" s="23">
        <f t="shared" ref="O72:P72" si="45">SUM(O73:O75)</f>
        <v>0</v>
      </c>
      <c r="P72" s="23">
        <f t="shared" si="45"/>
        <v>0</v>
      </c>
    </row>
    <row r="73" spans="1:16" ht="9.6" customHeight="1" x14ac:dyDescent="0.2">
      <c r="A73" s="9" t="s">
        <v>82</v>
      </c>
      <c r="B73" s="25">
        <v>0</v>
      </c>
      <c r="C73" s="25">
        <v>0</v>
      </c>
      <c r="D73" s="25">
        <v>0</v>
      </c>
      <c r="E73" s="25">
        <v>0</v>
      </c>
      <c r="F73" s="25">
        <v>0</v>
      </c>
      <c r="G73" s="25">
        <v>0</v>
      </c>
      <c r="H73" s="25">
        <v>0</v>
      </c>
      <c r="I73" s="25">
        <v>0</v>
      </c>
      <c r="J73" s="25">
        <v>0</v>
      </c>
      <c r="K73" s="25">
        <v>0</v>
      </c>
      <c r="L73" s="25">
        <v>0</v>
      </c>
      <c r="M73" s="25">
        <v>0</v>
      </c>
      <c r="N73" s="25">
        <v>0</v>
      </c>
      <c r="O73" s="25">
        <v>0</v>
      </c>
      <c r="P73" s="25">
        <f t="shared" si="21"/>
        <v>0</v>
      </c>
    </row>
    <row r="74" spans="1:16" ht="9.6" customHeight="1" x14ac:dyDescent="0.2">
      <c r="A74" s="9" t="s">
        <v>83</v>
      </c>
      <c r="B74" s="25">
        <v>0</v>
      </c>
      <c r="C74" s="25">
        <v>0</v>
      </c>
      <c r="D74" s="25">
        <v>0</v>
      </c>
      <c r="E74" s="25">
        <v>0</v>
      </c>
      <c r="F74" s="25">
        <v>0</v>
      </c>
      <c r="G74" s="25">
        <v>0</v>
      </c>
      <c r="H74" s="25">
        <v>0</v>
      </c>
      <c r="I74" s="25">
        <v>0</v>
      </c>
      <c r="J74" s="25">
        <v>0</v>
      </c>
      <c r="K74" s="25">
        <v>0</v>
      </c>
      <c r="L74" s="25">
        <v>0</v>
      </c>
      <c r="M74" s="25">
        <v>0</v>
      </c>
      <c r="N74" s="25">
        <v>0</v>
      </c>
      <c r="O74" s="25">
        <v>0</v>
      </c>
      <c r="P74" s="25">
        <f t="shared" si="21"/>
        <v>0</v>
      </c>
    </row>
    <row r="75" spans="1:16" ht="9.6" customHeight="1" x14ac:dyDescent="0.2">
      <c r="A75" s="9" t="s">
        <v>84</v>
      </c>
      <c r="B75" s="25">
        <v>0</v>
      </c>
      <c r="C75" s="25">
        <v>0</v>
      </c>
      <c r="D75" s="25">
        <v>0</v>
      </c>
      <c r="E75" s="25">
        <v>0</v>
      </c>
      <c r="F75" s="25">
        <v>0</v>
      </c>
      <c r="G75" s="25">
        <v>0</v>
      </c>
      <c r="H75" s="25">
        <v>0</v>
      </c>
      <c r="I75" s="25">
        <v>0</v>
      </c>
      <c r="J75" s="25">
        <v>0</v>
      </c>
      <c r="K75" s="25">
        <v>0</v>
      </c>
      <c r="L75" s="25">
        <v>0</v>
      </c>
      <c r="M75" s="25">
        <v>0</v>
      </c>
      <c r="N75" s="25">
        <v>0</v>
      </c>
      <c r="O75" s="25">
        <v>0</v>
      </c>
      <c r="P75" s="25">
        <f t="shared" si="21"/>
        <v>0</v>
      </c>
    </row>
    <row r="76" spans="1:16" x14ac:dyDescent="0.2">
      <c r="A76" s="4" t="s">
        <v>85</v>
      </c>
      <c r="B76" s="23">
        <f t="shared" ref="B76:C76" si="46">+B77+B80+B83</f>
        <v>0</v>
      </c>
      <c r="C76" s="23">
        <f t="shared" si="46"/>
        <v>0</v>
      </c>
      <c r="D76" s="23">
        <f t="shared" ref="D76" si="47">+D77+D80+D83</f>
        <v>0</v>
      </c>
      <c r="E76" s="23">
        <f t="shared" ref="E76" si="48">+E77+E80+E83</f>
        <v>0</v>
      </c>
      <c r="F76" s="23">
        <f t="shared" ref="F76:N76" si="49">+F77+F80+F83</f>
        <v>0</v>
      </c>
      <c r="G76" s="23">
        <f t="shared" si="49"/>
        <v>0</v>
      </c>
      <c r="H76" s="23">
        <f t="shared" si="49"/>
        <v>0</v>
      </c>
      <c r="I76" s="23">
        <f t="shared" si="49"/>
        <v>0</v>
      </c>
      <c r="J76" s="23">
        <f t="shared" si="49"/>
        <v>0</v>
      </c>
      <c r="K76" s="23">
        <f t="shared" si="49"/>
        <v>0</v>
      </c>
      <c r="L76" s="23">
        <f t="shared" si="49"/>
        <v>0</v>
      </c>
      <c r="M76" s="23">
        <f t="shared" si="49"/>
        <v>0</v>
      </c>
      <c r="N76" s="23">
        <f t="shared" si="49"/>
        <v>0</v>
      </c>
      <c r="O76" s="23">
        <f t="shared" ref="O76:P76" si="50">+O77+O80+O83</f>
        <v>0</v>
      </c>
      <c r="P76" s="23">
        <f t="shared" si="50"/>
        <v>0</v>
      </c>
    </row>
    <row r="77" spans="1:16" x14ac:dyDescent="0.2">
      <c r="A77" s="5" t="s">
        <v>86</v>
      </c>
      <c r="B77" s="23">
        <f t="shared" ref="B77:C77" si="51">SUM(B78:B79)</f>
        <v>0</v>
      </c>
      <c r="C77" s="23">
        <f t="shared" si="51"/>
        <v>0</v>
      </c>
      <c r="D77" s="23">
        <f t="shared" ref="D77:E77" si="52">SUM(D78:D79)</f>
        <v>0</v>
      </c>
      <c r="E77" s="23">
        <f t="shared" si="52"/>
        <v>0</v>
      </c>
      <c r="F77" s="23">
        <f t="shared" ref="F77:N77" si="53">SUM(F78:F79)</f>
        <v>0</v>
      </c>
      <c r="G77" s="23">
        <f t="shared" si="53"/>
        <v>0</v>
      </c>
      <c r="H77" s="23">
        <f t="shared" si="53"/>
        <v>0</v>
      </c>
      <c r="I77" s="23">
        <f t="shared" si="53"/>
        <v>0</v>
      </c>
      <c r="J77" s="23">
        <f t="shared" si="53"/>
        <v>0</v>
      </c>
      <c r="K77" s="23">
        <f t="shared" si="53"/>
        <v>0</v>
      </c>
      <c r="L77" s="23">
        <f t="shared" si="53"/>
        <v>0</v>
      </c>
      <c r="M77" s="23">
        <f t="shared" si="53"/>
        <v>0</v>
      </c>
      <c r="N77" s="23">
        <f t="shared" si="53"/>
        <v>0</v>
      </c>
      <c r="O77" s="23">
        <f t="shared" ref="O77:P77" si="54">SUM(O78:O79)</f>
        <v>0</v>
      </c>
      <c r="P77" s="23">
        <f t="shared" si="54"/>
        <v>0</v>
      </c>
    </row>
    <row r="78" spans="1:16" ht="10.9" customHeight="1" x14ac:dyDescent="0.2">
      <c r="A78" s="9" t="s">
        <v>87</v>
      </c>
      <c r="B78" s="25">
        <v>0</v>
      </c>
      <c r="C78" s="25">
        <v>0</v>
      </c>
      <c r="D78" s="25">
        <v>0</v>
      </c>
      <c r="E78" s="25">
        <v>0</v>
      </c>
      <c r="F78" s="25">
        <v>0</v>
      </c>
      <c r="G78" s="25">
        <v>0</v>
      </c>
      <c r="H78" s="25">
        <v>0</v>
      </c>
      <c r="I78" s="25">
        <v>0</v>
      </c>
      <c r="J78" s="25">
        <v>0</v>
      </c>
      <c r="K78" s="25">
        <v>0</v>
      </c>
      <c r="L78" s="25">
        <v>0</v>
      </c>
      <c r="M78" s="25">
        <v>0</v>
      </c>
      <c r="N78" s="25">
        <v>0</v>
      </c>
      <c r="O78" s="25">
        <v>0</v>
      </c>
      <c r="P78" s="25">
        <f>D78+E78+F78+G78+H78+I78+J78+K78+L78+M78+N78+O78</f>
        <v>0</v>
      </c>
    </row>
    <row r="79" spans="1:16" ht="10.9" customHeight="1" x14ac:dyDescent="0.2">
      <c r="A79" s="9" t="s">
        <v>88</v>
      </c>
      <c r="B79" s="25">
        <v>0</v>
      </c>
      <c r="C79" s="25">
        <v>0</v>
      </c>
      <c r="D79" s="25">
        <v>0</v>
      </c>
      <c r="E79" s="25">
        <v>0</v>
      </c>
      <c r="F79" s="25">
        <v>0</v>
      </c>
      <c r="G79" s="25">
        <v>0</v>
      </c>
      <c r="H79" s="25">
        <v>0</v>
      </c>
      <c r="I79" s="25">
        <v>0</v>
      </c>
      <c r="J79" s="25">
        <v>0</v>
      </c>
      <c r="K79" s="25">
        <v>0</v>
      </c>
      <c r="L79" s="25">
        <v>0</v>
      </c>
      <c r="M79" s="25">
        <v>0</v>
      </c>
      <c r="N79" s="25">
        <v>0</v>
      </c>
      <c r="O79" s="25">
        <v>0</v>
      </c>
      <c r="P79" s="25">
        <f>D79+E79+F79+G79+H79+I79+J79+K79+L79+M79+N79+O79</f>
        <v>0</v>
      </c>
    </row>
    <row r="80" spans="1:16" x14ac:dyDescent="0.2">
      <c r="A80" s="13" t="s">
        <v>89</v>
      </c>
      <c r="B80" s="23">
        <f t="shared" ref="B80:C80" si="55">SUM(B81:B82)</f>
        <v>0</v>
      </c>
      <c r="C80" s="23">
        <f t="shared" si="55"/>
        <v>0</v>
      </c>
      <c r="D80" s="23">
        <f t="shared" ref="D80:E80" si="56">SUM(D81:D82)</f>
        <v>0</v>
      </c>
      <c r="E80" s="23">
        <f t="shared" si="56"/>
        <v>0</v>
      </c>
      <c r="F80" s="23">
        <f t="shared" ref="F80:N80" si="57">SUM(F81:F82)</f>
        <v>0</v>
      </c>
      <c r="G80" s="23">
        <f t="shared" si="57"/>
        <v>0</v>
      </c>
      <c r="H80" s="23">
        <f t="shared" si="57"/>
        <v>0</v>
      </c>
      <c r="I80" s="23">
        <f t="shared" si="57"/>
        <v>0</v>
      </c>
      <c r="J80" s="23">
        <f t="shared" si="57"/>
        <v>0</v>
      </c>
      <c r="K80" s="23">
        <f t="shared" si="57"/>
        <v>0</v>
      </c>
      <c r="L80" s="23">
        <f t="shared" si="57"/>
        <v>0</v>
      </c>
      <c r="M80" s="23">
        <f t="shared" si="57"/>
        <v>0</v>
      </c>
      <c r="N80" s="23">
        <f t="shared" si="57"/>
        <v>0</v>
      </c>
      <c r="O80" s="23">
        <f t="shared" ref="O80:P80" si="58">SUM(O81:O82)</f>
        <v>0</v>
      </c>
      <c r="P80" s="23">
        <f t="shared" si="58"/>
        <v>0</v>
      </c>
    </row>
    <row r="81" spans="1:18" ht="12.6" customHeight="1" x14ac:dyDescent="0.2">
      <c r="A81" s="9" t="s">
        <v>90</v>
      </c>
      <c r="B81" s="25">
        <v>0</v>
      </c>
      <c r="C81" s="25">
        <v>0</v>
      </c>
      <c r="D81" s="25">
        <v>0</v>
      </c>
      <c r="E81" s="25">
        <v>0</v>
      </c>
      <c r="F81" s="25">
        <v>0</v>
      </c>
      <c r="G81" s="25">
        <v>0</v>
      </c>
      <c r="H81" s="25">
        <v>0</v>
      </c>
      <c r="I81" s="25">
        <v>0</v>
      </c>
      <c r="J81" s="25">
        <v>0</v>
      </c>
      <c r="K81" s="25">
        <v>0</v>
      </c>
      <c r="L81" s="25">
        <v>0</v>
      </c>
      <c r="M81" s="25">
        <v>0</v>
      </c>
      <c r="N81" s="25">
        <v>0</v>
      </c>
      <c r="O81" s="25">
        <v>0</v>
      </c>
      <c r="P81" s="25">
        <f>D81+E81+F81+G81+H81+I81+J81+K81+L81+M81+N81+O81</f>
        <v>0</v>
      </c>
    </row>
    <row r="82" spans="1:18" ht="12.6" customHeight="1" x14ac:dyDescent="0.2">
      <c r="A82" s="9" t="s">
        <v>91</v>
      </c>
      <c r="B82" s="8">
        <v>0</v>
      </c>
      <c r="C82" s="8">
        <v>0</v>
      </c>
      <c r="D82" s="8">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92</v>
      </c>
      <c r="B83" s="16">
        <f t="shared" ref="B83:P83" si="59">+B84</f>
        <v>0</v>
      </c>
      <c r="C83" s="16">
        <f t="shared" si="59"/>
        <v>0</v>
      </c>
      <c r="D83" s="16">
        <f t="shared" si="59"/>
        <v>0</v>
      </c>
      <c r="E83" s="16">
        <f t="shared" si="59"/>
        <v>0</v>
      </c>
      <c r="F83" s="16">
        <f t="shared" si="59"/>
        <v>0</v>
      </c>
      <c r="G83" s="16">
        <f t="shared" si="59"/>
        <v>0</v>
      </c>
      <c r="H83" s="16">
        <f t="shared" si="59"/>
        <v>0</v>
      </c>
      <c r="I83" s="16">
        <f t="shared" si="59"/>
        <v>0</v>
      </c>
      <c r="J83" s="16">
        <f t="shared" si="59"/>
        <v>0</v>
      </c>
      <c r="K83" s="16">
        <f t="shared" si="59"/>
        <v>0</v>
      </c>
      <c r="L83" s="16">
        <f t="shared" si="59"/>
        <v>0</v>
      </c>
      <c r="M83" s="16">
        <f t="shared" si="59"/>
        <v>0</v>
      </c>
      <c r="N83" s="16">
        <f t="shared" si="59"/>
        <v>0</v>
      </c>
      <c r="O83" s="16">
        <f t="shared" si="59"/>
        <v>0</v>
      </c>
      <c r="P83" s="16">
        <f t="shared" si="59"/>
        <v>0</v>
      </c>
    </row>
    <row r="84" spans="1:18" x14ac:dyDescent="0.2">
      <c r="A84" s="9" t="s">
        <v>93</v>
      </c>
      <c r="B84" s="8">
        <v>0</v>
      </c>
      <c r="C84" s="8">
        <v>0</v>
      </c>
      <c r="D84" s="8">
        <v>0</v>
      </c>
      <c r="E84" s="8">
        <v>0</v>
      </c>
      <c r="F84" s="8">
        <v>0</v>
      </c>
      <c r="G84" s="8">
        <v>0</v>
      </c>
      <c r="H84" s="8">
        <v>0</v>
      </c>
      <c r="I84" s="8">
        <v>0</v>
      </c>
      <c r="J84" s="8">
        <v>0</v>
      </c>
      <c r="K84" s="8">
        <v>0</v>
      </c>
      <c r="L84" s="8">
        <v>0</v>
      </c>
      <c r="M84" s="8">
        <v>0</v>
      </c>
      <c r="N84" s="8">
        <v>0</v>
      </c>
      <c r="O84" s="8">
        <v>0</v>
      </c>
      <c r="P84" s="8">
        <f>D84+E84+F84+G84+H84+I84+J84+K84+L84+M84+N84+O84</f>
        <v>0</v>
      </c>
      <c r="R84" s="1" t="s">
        <v>101</v>
      </c>
    </row>
    <row r="85" spans="1:18" ht="24.75" customHeight="1" x14ac:dyDescent="0.2">
      <c r="A85" s="14" t="s">
        <v>94</v>
      </c>
      <c r="B85" s="17">
        <f t="shared" ref="B85:C85" si="60">B12+B18+B28+B38+B47+B54+B64</f>
        <v>2867197919</v>
      </c>
      <c r="C85" s="17">
        <f t="shared" si="60"/>
        <v>2868998069</v>
      </c>
      <c r="D85" s="17">
        <f t="shared" ref="D85" si="61">D12+D18+D28+D38+D47+D54+D64</f>
        <v>131284790.75999999</v>
      </c>
      <c r="E85" s="17">
        <f t="shared" ref="E85" si="62">E12+E18+E28+E38+E47+E54+E64</f>
        <v>182679262.66000003</v>
      </c>
      <c r="F85" s="17">
        <f t="shared" ref="F85:N85" si="63">F12+F18+F28+F38+F47+F54+F64</f>
        <v>235212485.91</v>
      </c>
      <c r="G85" s="17">
        <f t="shared" si="63"/>
        <v>228346140.63</v>
      </c>
      <c r="H85" s="17">
        <f t="shared" si="63"/>
        <v>289949180.79000002</v>
      </c>
      <c r="I85" s="17">
        <f t="shared" si="63"/>
        <v>208975604.90000001</v>
      </c>
      <c r="J85" s="17">
        <f t="shared" si="63"/>
        <v>0</v>
      </c>
      <c r="K85" s="17">
        <f t="shared" si="63"/>
        <v>0</v>
      </c>
      <c r="L85" s="17">
        <f t="shared" si="63"/>
        <v>0</v>
      </c>
      <c r="M85" s="17">
        <f t="shared" si="63"/>
        <v>0</v>
      </c>
      <c r="N85" s="17">
        <f t="shared" si="63"/>
        <v>0</v>
      </c>
      <c r="O85" s="17">
        <f t="shared" ref="O85" si="64">O12+O18+O28+O38+O47+O54+O64</f>
        <v>0</v>
      </c>
      <c r="P85" s="17">
        <f>P12+P18+P28+P38+P47+P54+P64</f>
        <v>1276447465.6499999</v>
      </c>
      <c r="Q85" s="34"/>
      <c r="R85" s="30"/>
    </row>
    <row r="86" spans="1:18" x14ac:dyDescent="0.2">
      <c r="A86" s="35" t="s">
        <v>102</v>
      </c>
      <c r="B86" s="15"/>
      <c r="C86" s="15"/>
      <c r="D86" s="20"/>
      <c r="E86" s="20"/>
      <c r="F86" s="20"/>
      <c r="G86" s="20"/>
      <c r="H86" s="20"/>
      <c r="I86" s="20"/>
      <c r="J86" s="20"/>
      <c r="K86" s="6"/>
      <c r="L86" s="6"/>
      <c r="M86" s="6"/>
      <c r="N86" s="11"/>
      <c r="O86" s="11"/>
      <c r="P86" s="11"/>
    </row>
    <row r="87" spans="1:18" ht="12" customHeight="1" x14ac:dyDescent="0.2">
      <c r="A87" s="63" t="s">
        <v>103</v>
      </c>
      <c r="B87" s="63"/>
      <c r="C87" s="63"/>
      <c r="D87" s="63"/>
      <c r="E87" s="63"/>
      <c r="F87" s="63"/>
      <c r="G87" s="63"/>
      <c r="H87" s="63"/>
      <c r="I87" s="63"/>
      <c r="J87" s="63"/>
      <c r="K87" s="11"/>
      <c r="L87" s="11"/>
      <c r="M87" s="11"/>
      <c r="N87" s="11"/>
      <c r="O87" s="11"/>
      <c r="P87" s="11"/>
    </row>
    <row r="88" spans="1:18" ht="14.25" customHeight="1" x14ac:dyDescent="0.2">
      <c r="A88" s="67" t="s">
        <v>104</v>
      </c>
      <c r="B88" s="67"/>
      <c r="C88" s="67"/>
      <c r="D88" s="67"/>
      <c r="E88" s="67"/>
      <c r="F88" s="67"/>
      <c r="G88" s="67"/>
      <c r="H88" s="67"/>
      <c r="I88" s="67"/>
      <c r="J88" s="67"/>
      <c r="K88" s="11"/>
      <c r="L88" s="11"/>
      <c r="M88" s="11"/>
      <c r="N88" s="11"/>
      <c r="O88" s="11"/>
      <c r="P88" s="11"/>
    </row>
    <row r="89" spans="1:18" ht="27" customHeight="1" x14ac:dyDescent="0.2">
      <c r="A89" s="63" t="s">
        <v>105</v>
      </c>
      <c r="B89" s="63"/>
      <c r="C89" s="63"/>
      <c r="D89" s="63"/>
      <c r="E89" s="63"/>
      <c r="F89" s="63"/>
      <c r="G89" s="63"/>
      <c r="H89" s="63"/>
      <c r="I89" s="63"/>
      <c r="J89" s="63"/>
      <c r="K89" s="11"/>
      <c r="L89" s="11"/>
      <c r="M89" s="11"/>
      <c r="N89" s="11"/>
      <c r="O89" s="11"/>
      <c r="P89" s="11"/>
    </row>
    <row r="90" spans="1:18" ht="42" customHeight="1" x14ac:dyDescent="0.2">
      <c r="A90" s="49"/>
      <c r="B90" s="50"/>
      <c r="C90" s="50"/>
      <c r="D90" s="50"/>
      <c r="E90" s="50"/>
      <c r="F90" s="50"/>
      <c r="G90" s="50"/>
      <c r="H90" s="50"/>
      <c r="I90" s="50"/>
      <c r="J90" s="50"/>
      <c r="K90" s="40"/>
      <c r="L90" s="40"/>
      <c r="M90" s="40"/>
      <c r="N90" s="51"/>
      <c r="O90" s="51"/>
      <c r="P90" s="19"/>
    </row>
    <row r="91" spans="1:18" s="12" customFormat="1" ht="15" x14ac:dyDescent="0.2">
      <c r="A91" s="18" t="s">
        <v>95</v>
      </c>
      <c r="N91" s="61" t="s">
        <v>96</v>
      </c>
      <c r="O91" s="61"/>
      <c r="P91" s="61"/>
    </row>
    <row r="92" spans="1:18" s="41" customFormat="1" ht="15" x14ac:dyDescent="0.2">
      <c r="A92" s="39" t="s">
        <v>97</v>
      </c>
      <c r="B92" s="40"/>
      <c r="C92" s="40"/>
      <c r="D92" s="40"/>
      <c r="E92" s="40"/>
      <c r="F92" s="40"/>
      <c r="G92" s="40"/>
      <c r="H92" s="40"/>
      <c r="I92" s="40"/>
      <c r="J92" s="40"/>
      <c r="K92" s="40"/>
      <c r="L92" s="40"/>
      <c r="M92" s="40"/>
      <c r="N92" s="62" t="s">
        <v>98</v>
      </c>
      <c r="O92" s="62"/>
      <c r="P92" s="62"/>
    </row>
    <row r="93" spans="1:18" ht="15" x14ac:dyDescent="0.2">
      <c r="A93" s="40"/>
      <c r="B93" s="40"/>
      <c r="C93" s="40"/>
      <c r="D93" s="40"/>
      <c r="E93" s="40"/>
      <c r="F93" s="40"/>
      <c r="G93" s="40"/>
      <c r="H93" s="40"/>
      <c r="I93" s="40"/>
      <c r="J93" s="40"/>
      <c r="K93" s="40"/>
      <c r="L93" s="40"/>
      <c r="M93" s="40"/>
      <c r="N93" s="40"/>
      <c r="O93" s="40"/>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N91:P91"/>
    <mergeCell ref="N92:P92"/>
    <mergeCell ref="A89:J89"/>
    <mergeCell ref="A9:A10"/>
    <mergeCell ref="B9:B10"/>
    <mergeCell ref="C9:C10"/>
    <mergeCell ref="D9:P9"/>
    <mergeCell ref="A87:J87"/>
    <mergeCell ref="A88:J88"/>
    <mergeCell ref="A8:P8"/>
    <mergeCell ref="A3:P3"/>
    <mergeCell ref="A4:P4"/>
    <mergeCell ref="A5:P5"/>
    <mergeCell ref="A6:P6"/>
    <mergeCell ref="A7:P7"/>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sheetPr>
    <tabColor theme="4" tint="0.59999389629810485"/>
  </sheetPr>
  <dimension ref="A7:K115"/>
  <sheetViews>
    <sheetView zoomScaleNormal="100" workbookViewId="0">
      <selection activeCell="H8" sqref="H8"/>
    </sheetView>
  </sheetViews>
  <sheetFormatPr baseColWidth="10" defaultColWidth="8.83203125" defaultRowHeight="12.75" x14ac:dyDescent="0.2"/>
  <cols>
    <col min="1" max="1" width="11.1640625" style="32" customWidth="1"/>
    <col min="2" max="2" width="7.6640625" style="32" customWidth="1"/>
    <col min="3" max="3" width="25.6640625" style="33" customWidth="1"/>
    <col min="4" max="4" width="59.1640625" style="27" customWidth="1"/>
    <col min="5" max="5" width="17.6640625" style="36" customWidth="1"/>
    <col min="6" max="6" width="39.33203125" style="27" customWidth="1"/>
    <col min="7" max="16384" width="8.83203125" style="27"/>
  </cols>
  <sheetData>
    <row r="7" spans="1:11" ht="15.6" customHeight="1" x14ac:dyDescent="0.2">
      <c r="A7" s="69"/>
      <c r="B7" s="70"/>
      <c r="C7" s="70"/>
      <c r="D7" s="70"/>
      <c r="E7" s="70"/>
      <c r="F7" s="28"/>
      <c r="G7" s="28"/>
      <c r="H7" s="28"/>
      <c r="I7" s="28"/>
      <c r="J7" s="28"/>
      <c r="K7" s="28"/>
    </row>
    <row r="8" spans="1:11" ht="15.6" customHeight="1" x14ac:dyDescent="0.2">
      <c r="A8" s="69" t="s">
        <v>106</v>
      </c>
      <c r="B8" s="70"/>
      <c r="C8" s="70"/>
      <c r="D8" s="70"/>
      <c r="E8" s="70"/>
      <c r="F8" s="29"/>
      <c r="G8" s="29"/>
      <c r="H8" s="29"/>
      <c r="I8" s="29"/>
      <c r="J8" s="29"/>
      <c r="K8" s="29"/>
    </row>
    <row r="9" spans="1:11" ht="21" customHeight="1" x14ac:dyDescent="0.2">
      <c r="A9" s="69" t="s">
        <v>107</v>
      </c>
      <c r="B9" s="70"/>
      <c r="C9" s="70"/>
      <c r="D9" s="70"/>
      <c r="E9" s="70"/>
    </row>
    <row r="10" spans="1:11" ht="15.6" customHeight="1" x14ac:dyDescent="0.2">
      <c r="A10" s="69" t="s">
        <v>108</v>
      </c>
      <c r="B10" s="70"/>
      <c r="C10" s="70"/>
      <c r="D10" s="70"/>
      <c r="E10" s="70"/>
    </row>
    <row r="11" spans="1:11" ht="34.15" customHeight="1" x14ac:dyDescent="0.25">
      <c r="A11" s="47" t="s">
        <v>109</v>
      </c>
      <c r="B11" s="47" t="s">
        <v>110</v>
      </c>
      <c r="C11" s="47" t="s">
        <v>111</v>
      </c>
      <c r="D11" s="47" t="s">
        <v>112</v>
      </c>
      <c r="E11" s="48" t="s">
        <v>113</v>
      </c>
    </row>
    <row r="12" spans="1:11" ht="81" customHeight="1" x14ac:dyDescent="0.2">
      <c r="A12" s="42">
        <v>46174</v>
      </c>
      <c r="B12" s="38">
        <v>2399</v>
      </c>
      <c r="C12" s="43" t="s">
        <v>114</v>
      </c>
      <c r="D12" s="37" t="s">
        <v>115</v>
      </c>
      <c r="E12" s="45">
        <v>82000</v>
      </c>
    </row>
    <row r="13" spans="1:11" ht="63.6" customHeight="1" x14ac:dyDescent="0.2">
      <c r="A13" s="42">
        <v>46174</v>
      </c>
      <c r="B13" s="38">
        <v>2402</v>
      </c>
      <c r="C13" s="43" t="s">
        <v>116</v>
      </c>
      <c r="D13" s="37" t="s">
        <v>117</v>
      </c>
      <c r="E13" s="45">
        <v>179360</v>
      </c>
    </row>
    <row r="14" spans="1:11" ht="51" x14ac:dyDescent="0.2">
      <c r="A14" s="42">
        <v>46174</v>
      </c>
      <c r="B14" s="38">
        <v>2410</v>
      </c>
      <c r="C14" s="38" t="s">
        <v>118</v>
      </c>
      <c r="D14" s="37" t="s">
        <v>119</v>
      </c>
      <c r="E14" s="45">
        <v>457897.44</v>
      </c>
    </row>
    <row r="15" spans="1:11" ht="83.45" customHeight="1" x14ac:dyDescent="0.2">
      <c r="A15" s="42">
        <v>46174</v>
      </c>
      <c r="B15" s="38">
        <v>2411</v>
      </c>
      <c r="C15" s="43" t="s">
        <v>120</v>
      </c>
      <c r="D15" s="37" t="s">
        <v>121</v>
      </c>
      <c r="E15" s="45">
        <v>29995.279999999999</v>
      </c>
    </row>
    <row r="16" spans="1:11" ht="77.45" customHeight="1" x14ac:dyDescent="0.2">
      <c r="A16" s="42">
        <v>46175</v>
      </c>
      <c r="B16" s="38">
        <v>2412</v>
      </c>
      <c r="C16" s="43" t="s">
        <v>122</v>
      </c>
      <c r="D16" s="37" t="s">
        <v>123</v>
      </c>
      <c r="E16" s="45">
        <v>323906.55</v>
      </c>
    </row>
    <row r="17" spans="1:5" ht="76.5" x14ac:dyDescent="0.2">
      <c r="A17" s="42">
        <v>46175</v>
      </c>
      <c r="B17" s="38">
        <v>2418</v>
      </c>
      <c r="C17" s="43" t="s">
        <v>124</v>
      </c>
      <c r="D17" s="37" t="s">
        <v>125</v>
      </c>
      <c r="E17" s="45">
        <v>21948</v>
      </c>
    </row>
    <row r="18" spans="1:5" ht="63.6" customHeight="1" x14ac:dyDescent="0.2">
      <c r="A18" s="42">
        <v>46175</v>
      </c>
      <c r="B18" s="38">
        <v>2421</v>
      </c>
      <c r="C18" s="43" t="s">
        <v>126</v>
      </c>
      <c r="D18" s="37" t="s">
        <v>127</v>
      </c>
      <c r="E18" s="45">
        <v>1450000</v>
      </c>
    </row>
    <row r="19" spans="1:5" ht="63.75" x14ac:dyDescent="0.2">
      <c r="A19" s="42">
        <v>46175</v>
      </c>
      <c r="B19" s="38">
        <v>2423</v>
      </c>
      <c r="C19" s="43" t="s">
        <v>124</v>
      </c>
      <c r="D19" s="37" t="s">
        <v>128</v>
      </c>
      <c r="E19" s="45">
        <v>629034.06000000006</v>
      </c>
    </row>
    <row r="20" spans="1:5" ht="73.150000000000006" customHeight="1" x14ac:dyDescent="0.2">
      <c r="A20" s="42">
        <v>46175</v>
      </c>
      <c r="B20" s="38">
        <v>2425</v>
      </c>
      <c r="C20" s="43" t="s">
        <v>122</v>
      </c>
      <c r="D20" s="37" t="s">
        <v>129</v>
      </c>
      <c r="E20" s="45">
        <v>599375.01</v>
      </c>
    </row>
    <row r="21" spans="1:5" ht="70.150000000000006" customHeight="1" x14ac:dyDescent="0.2">
      <c r="A21" s="42">
        <v>46175</v>
      </c>
      <c r="B21" s="38">
        <v>2435</v>
      </c>
      <c r="C21" s="43" t="s">
        <v>130</v>
      </c>
      <c r="D21" s="37" t="s">
        <v>131</v>
      </c>
      <c r="E21" s="45">
        <v>65775.8</v>
      </c>
    </row>
    <row r="22" spans="1:5" ht="63.75" x14ac:dyDescent="0.2">
      <c r="A22" s="42">
        <v>46176</v>
      </c>
      <c r="B22" s="38">
        <v>2438</v>
      </c>
      <c r="C22" s="43" t="s">
        <v>122</v>
      </c>
      <c r="D22" s="37" t="s">
        <v>132</v>
      </c>
      <c r="E22" s="45">
        <v>90015.74</v>
      </c>
    </row>
    <row r="23" spans="1:5" ht="73.900000000000006" customHeight="1" x14ac:dyDescent="0.2">
      <c r="A23" s="42">
        <v>46176</v>
      </c>
      <c r="B23" s="38">
        <v>2442</v>
      </c>
      <c r="C23" s="43" t="s">
        <v>133</v>
      </c>
      <c r="D23" s="37" t="s">
        <v>134</v>
      </c>
      <c r="E23" s="45">
        <v>1045994.48</v>
      </c>
    </row>
    <row r="24" spans="1:5" ht="72.599999999999994" customHeight="1" x14ac:dyDescent="0.2">
      <c r="A24" s="42">
        <v>46176</v>
      </c>
      <c r="B24" s="38">
        <v>2444</v>
      </c>
      <c r="C24" s="43" t="s">
        <v>135</v>
      </c>
      <c r="D24" s="37" t="s">
        <v>136</v>
      </c>
      <c r="E24" s="45">
        <v>650197.69999999995</v>
      </c>
    </row>
    <row r="25" spans="1:5" ht="63.75" x14ac:dyDescent="0.2">
      <c r="A25" s="42">
        <v>46176</v>
      </c>
      <c r="B25" s="38">
        <v>2454</v>
      </c>
      <c r="C25" s="43" t="s">
        <v>137</v>
      </c>
      <c r="D25" s="37" t="s">
        <v>138</v>
      </c>
      <c r="E25" s="45">
        <v>1500</v>
      </c>
    </row>
    <row r="26" spans="1:5" ht="66.599999999999994" customHeight="1" x14ac:dyDescent="0.2">
      <c r="A26" s="42">
        <v>46176</v>
      </c>
      <c r="B26" s="38">
        <v>2457</v>
      </c>
      <c r="C26" s="43" t="s">
        <v>139</v>
      </c>
      <c r="D26" s="37" t="s">
        <v>140</v>
      </c>
      <c r="E26" s="45">
        <v>32570</v>
      </c>
    </row>
    <row r="27" spans="1:5" ht="54" customHeight="1" x14ac:dyDescent="0.2">
      <c r="A27" s="42">
        <v>46176</v>
      </c>
      <c r="B27" s="38">
        <v>2458</v>
      </c>
      <c r="C27" s="43" t="s">
        <v>141</v>
      </c>
      <c r="D27" s="37" t="s">
        <v>142</v>
      </c>
      <c r="E27" s="45">
        <v>19696.47</v>
      </c>
    </row>
    <row r="28" spans="1:5" ht="64.150000000000006" customHeight="1" x14ac:dyDescent="0.2">
      <c r="A28" s="42">
        <v>46176</v>
      </c>
      <c r="B28" s="38">
        <v>2479</v>
      </c>
      <c r="C28" s="43" t="s">
        <v>143</v>
      </c>
      <c r="D28" s="37" t="s">
        <v>144</v>
      </c>
      <c r="E28" s="45">
        <v>4458333.33</v>
      </c>
    </row>
    <row r="29" spans="1:5" ht="64.150000000000006" customHeight="1" x14ac:dyDescent="0.2">
      <c r="A29" s="42">
        <v>46176</v>
      </c>
      <c r="B29" s="38">
        <v>2480</v>
      </c>
      <c r="C29" s="43" t="s">
        <v>145</v>
      </c>
      <c r="D29" s="37" t="s">
        <v>146</v>
      </c>
      <c r="E29" s="45">
        <v>12189168.629999999</v>
      </c>
    </row>
    <row r="30" spans="1:5" ht="64.150000000000006" customHeight="1" x14ac:dyDescent="0.2">
      <c r="A30" s="42">
        <v>46176</v>
      </c>
      <c r="B30" s="38">
        <v>2481</v>
      </c>
      <c r="C30" s="43" t="s">
        <v>147</v>
      </c>
      <c r="D30" s="37" t="s">
        <v>148</v>
      </c>
      <c r="E30" s="45">
        <v>22028</v>
      </c>
    </row>
    <row r="31" spans="1:5" ht="69.599999999999994" customHeight="1" x14ac:dyDescent="0.2">
      <c r="A31" s="42">
        <v>46176</v>
      </c>
      <c r="B31" s="38">
        <v>2482</v>
      </c>
      <c r="C31" s="43" t="s">
        <v>149</v>
      </c>
      <c r="D31" s="37" t="s">
        <v>150</v>
      </c>
      <c r="E31" s="45">
        <v>13272260.5</v>
      </c>
    </row>
    <row r="32" spans="1:5" ht="64.150000000000006" customHeight="1" x14ac:dyDescent="0.2">
      <c r="A32" s="42">
        <v>46176</v>
      </c>
      <c r="B32" s="38">
        <v>2485</v>
      </c>
      <c r="C32" s="43" t="s">
        <v>151</v>
      </c>
      <c r="D32" s="37" t="s">
        <v>152</v>
      </c>
      <c r="E32" s="45">
        <v>583334</v>
      </c>
    </row>
    <row r="33" spans="1:5" ht="64.150000000000006" customHeight="1" x14ac:dyDescent="0.2">
      <c r="A33" s="42">
        <v>46176</v>
      </c>
      <c r="B33" s="38">
        <v>2486</v>
      </c>
      <c r="C33" s="43" t="s">
        <v>151</v>
      </c>
      <c r="D33" s="37" t="s">
        <v>153</v>
      </c>
      <c r="E33" s="45">
        <v>1525768</v>
      </c>
    </row>
    <row r="34" spans="1:5" ht="64.150000000000006" customHeight="1" x14ac:dyDescent="0.2">
      <c r="A34" s="42">
        <v>46176</v>
      </c>
      <c r="B34" s="38">
        <v>2488</v>
      </c>
      <c r="C34" s="43" t="s">
        <v>154</v>
      </c>
      <c r="D34" s="37" t="s">
        <v>155</v>
      </c>
      <c r="E34" s="45">
        <v>22000</v>
      </c>
    </row>
    <row r="35" spans="1:5" ht="63.75" x14ac:dyDescent="0.2">
      <c r="A35" s="42">
        <v>46178</v>
      </c>
      <c r="B35" s="38">
        <v>2490</v>
      </c>
      <c r="C35" s="43" t="s">
        <v>156</v>
      </c>
      <c r="D35" s="37" t="s">
        <v>157</v>
      </c>
      <c r="E35" s="45">
        <v>288522.98</v>
      </c>
    </row>
    <row r="36" spans="1:5" ht="63.75" x14ac:dyDescent="0.2">
      <c r="A36" s="42">
        <v>46178</v>
      </c>
      <c r="B36" s="38">
        <v>2501</v>
      </c>
      <c r="C36" s="43" t="s">
        <v>158</v>
      </c>
      <c r="D36" s="37" t="s">
        <v>159</v>
      </c>
      <c r="E36" s="45">
        <v>81666</v>
      </c>
    </row>
    <row r="37" spans="1:5" ht="58.15" customHeight="1" x14ac:dyDescent="0.2">
      <c r="A37" s="42">
        <v>46178</v>
      </c>
      <c r="B37" s="38">
        <v>2505</v>
      </c>
      <c r="C37" s="43" t="s">
        <v>160</v>
      </c>
      <c r="D37" s="37" t="s">
        <v>161</v>
      </c>
      <c r="E37" s="45">
        <v>3135461.46</v>
      </c>
    </row>
    <row r="38" spans="1:5" ht="58.15" customHeight="1" x14ac:dyDescent="0.2">
      <c r="A38" s="42">
        <v>46178</v>
      </c>
      <c r="B38" s="38">
        <v>2507</v>
      </c>
      <c r="C38" s="43" t="s">
        <v>151</v>
      </c>
      <c r="D38" s="37" t="s">
        <v>162</v>
      </c>
      <c r="E38" s="45">
        <v>7419508.4199999999</v>
      </c>
    </row>
    <row r="39" spans="1:5" ht="58.15" customHeight="1" x14ac:dyDescent="0.2">
      <c r="A39" s="42">
        <v>46178</v>
      </c>
      <c r="B39" s="38">
        <v>2508</v>
      </c>
      <c r="C39" s="43" t="s">
        <v>151</v>
      </c>
      <c r="D39" s="37" t="s">
        <v>163</v>
      </c>
      <c r="E39" s="45">
        <v>2000000</v>
      </c>
    </row>
    <row r="40" spans="1:5" ht="58.15" customHeight="1" x14ac:dyDescent="0.2">
      <c r="A40" s="42">
        <v>46178</v>
      </c>
      <c r="B40" s="38">
        <v>2509</v>
      </c>
      <c r="C40" s="43" t="s">
        <v>151</v>
      </c>
      <c r="D40" s="37" t="s">
        <v>164</v>
      </c>
      <c r="E40" s="45">
        <v>7748426.5800000001</v>
      </c>
    </row>
    <row r="41" spans="1:5" ht="58.15" customHeight="1" x14ac:dyDescent="0.2">
      <c r="A41" s="42">
        <v>46178</v>
      </c>
      <c r="B41" s="38">
        <v>2514</v>
      </c>
      <c r="C41" s="43" t="s">
        <v>165</v>
      </c>
      <c r="D41" s="37" t="s">
        <v>166</v>
      </c>
      <c r="E41" s="45">
        <v>94620</v>
      </c>
    </row>
    <row r="42" spans="1:5" ht="72.599999999999994" customHeight="1" x14ac:dyDescent="0.2">
      <c r="A42" s="42">
        <v>46178</v>
      </c>
      <c r="B42" s="38">
        <v>2515</v>
      </c>
      <c r="C42" s="43" t="s">
        <v>167</v>
      </c>
      <c r="D42" s="37" t="s">
        <v>168</v>
      </c>
      <c r="E42" s="45">
        <v>4013589.75</v>
      </c>
    </row>
    <row r="43" spans="1:5" ht="72.599999999999994" customHeight="1" x14ac:dyDescent="0.2">
      <c r="A43" s="42">
        <v>46178</v>
      </c>
      <c r="B43" s="38">
        <v>2516</v>
      </c>
      <c r="C43" s="43" t="s">
        <v>169</v>
      </c>
      <c r="D43" s="37" t="s">
        <v>170</v>
      </c>
      <c r="E43" s="45">
        <v>2755084</v>
      </c>
    </row>
    <row r="44" spans="1:5" ht="72.599999999999994" customHeight="1" x14ac:dyDescent="0.2">
      <c r="A44" s="42">
        <v>46178</v>
      </c>
      <c r="B44" s="38">
        <v>2517</v>
      </c>
      <c r="C44" s="43" t="s">
        <v>171</v>
      </c>
      <c r="D44" s="37" t="s">
        <v>172</v>
      </c>
      <c r="E44" s="45">
        <v>32691.989999999998</v>
      </c>
    </row>
    <row r="45" spans="1:5" ht="72.599999999999994" customHeight="1" x14ac:dyDescent="0.2">
      <c r="A45" s="42">
        <v>46178</v>
      </c>
      <c r="B45" s="38">
        <v>2521</v>
      </c>
      <c r="C45" s="43" t="s">
        <v>122</v>
      </c>
      <c r="D45" s="37" t="s">
        <v>173</v>
      </c>
      <c r="E45" s="45">
        <v>762593.27</v>
      </c>
    </row>
    <row r="46" spans="1:5" ht="72.599999999999994" customHeight="1" x14ac:dyDescent="0.2">
      <c r="A46" s="42">
        <v>46181</v>
      </c>
      <c r="B46" s="38">
        <v>2530</v>
      </c>
      <c r="C46" s="43" t="s">
        <v>174</v>
      </c>
      <c r="D46" s="37" t="s">
        <v>175</v>
      </c>
      <c r="E46" s="45">
        <v>240760.11</v>
      </c>
    </row>
    <row r="47" spans="1:5" ht="72.599999999999994" customHeight="1" x14ac:dyDescent="0.2">
      <c r="A47" s="42">
        <v>46181</v>
      </c>
      <c r="B47" s="38">
        <v>2532</v>
      </c>
      <c r="C47" s="43" t="s">
        <v>176</v>
      </c>
      <c r="D47" s="37" t="s">
        <v>177</v>
      </c>
      <c r="E47" s="45">
        <v>5940.01</v>
      </c>
    </row>
    <row r="48" spans="1:5" ht="75.599999999999994" customHeight="1" x14ac:dyDescent="0.2">
      <c r="A48" s="42">
        <v>46181</v>
      </c>
      <c r="B48" s="38">
        <v>2534</v>
      </c>
      <c r="C48" s="43" t="s">
        <v>178</v>
      </c>
      <c r="D48" s="37" t="s">
        <v>179</v>
      </c>
      <c r="E48" s="45">
        <v>3138764.22</v>
      </c>
    </row>
    <row r="49" spans="1:5" ht="63.75" x14ac:dyDescent="0.2">
      <c r="A49" s="42">
        <v>46181</v>
      </c>
      <c r="B49" s="38">
        <v>2536</v>
      </c>
      <c r="C49" s="43" t="s">
        <v>180</v>
      </c>
      <c r="D49" s="37" t="s">
        <v>181</v>
      </c>
      <c r="E49" s="45">
        <v>137030</v>
      </c>
    </row>
    <row r="50" spans="1:5" ht="63.75" x14ac:dyDescent="0.2">
      <c r="A50" s="42">
        <v>46181</v>
      </c>
      <c r="B50" s="38">
        <v>2538</v>
      </c>
      <c r="C50" s="43" t="s">
        <v>135</v>
      </c>
      <c r="D50" s="37" t="s">
        <v>182</v>
      </c>
      <c r="E50" s="45">
        <v>124183.2</v>
      </c>
    </row>
    <row r="51" spans="1:5" ht="27" customHeight="1" x14ac:dyDescent="0.2">
      <c r="A51" s="42">
        <v>46181</v>
      </c>
      <c r="B51" s="38">
        <v>2540</v>
      </c>
      <c r="C51" s="43" t="s">
        <v>151</v>
      </c>
      <c r="D51" s="37" t="s">
        <v>183</v>
      </c>
      <c r="E51" s="45">
        <v>868000</v>
      </c>
    </row>
    <row r="52" spans="1:5" ht="27" customHeight="1" x14ac:dyDescent="0.2">
      <c r="A52" s="42">
        <v>46181</v>
      </c>
      <c r="B52" s="38">
        <v>2542</v>
      </c>
      <c r="C52" s="43" t="s">
        <v>151</v>
      </c>
      <c r="D52" s="37" t="s">
        <v>184</v>
      </c>
      <c r="E52" s="45">
        <v>636917.4</v>
      </c>
    </row>
    <row r="53" spans="1:5" ht="66.599999999999994" customHeight="1" x14ac:dyDescent="0.2">
      <c r="A53" s="42">
        <v>46181</v>
      </c>
      <c r="B53" s="38">
        <v>2545</v>
      </c>
      <c r="C53" s="43" t="s">
        <v>185</v>
      </c>
      <c r="D53" s="37" t="s">
        <v>186</v>
      </c>
      <c r="E53" s="45">
        <v>1460700</v>
      </c>
    </row>
    <row r="54" spans="1:5" ht="63.75" x14ac:dyDescent="0.2">
      <c r="A54" s="42">
        <v>46181</v>
      </c>
      <c r="B54" s="38">
        <v>2550</v>
      </c>
      <c r="C54" s="43" t="s">
        <v>187</v>
      </c>
      <c r="D54" s="37" t="s">
        <v>188</v>
      </c>
      <c r="E54" s="45">
        <v>412716.79999999999</v>
      </c>
    </row>
    <row r="55" spans="1:5" ht="70.900000000000006" customHeight="1" x14ac:dyDescent="0.2">
      <c r="A55" s="42">
        <v>46181</v>
      </c>
      <c r="B55" s="38">
        <v>2552</v>
      </c>
      <c r="C55" s="43" t="s">
        <v>189</v>
      </c>
      <c r="D55" s="37" t="s">
        <v>190</v>
      </c>
      <c r="E55" s="45">
        <v>2370855.85</v>
      </c>
    </row>
    <row r="56" spans="1:5" ht="66.599999999999994" customHeight="1" x14ac:dyDescent="0.2">
      <c r="A56" s="42">
        <v>46182</v>
      </c>
      <c r="B56" s="38">
        <v>2554</v>
      </c>
      <c r="C56" s="43" t="s">
        <v>191</v>
      </c>
      <c r="D56" s="37" t="s">
        <v>192</v>
      </c>
      <c r="E56" s="45">
        <v>590332</v>
      </c>
    </row>
    <row r="57" spans="1:5" ht="76.5" x14ac:dyDescent="0.2">
      <c r="A57" s="42">
        <v>46182</v>
      </c>
      <c r="B57" s="38">
        <v>2558</v>
      </c>
      <c r="C57" s="43" t="s">
        <v>193</v>
      </c>
      <c r="D57" s="37" t="s">
        <v>194</v>
      </c>
      <c r="E57" s="45">
        <v>1928</v>
      </c>
    </row>
    <row r="58" spans="1:5" ht="63.75" x14ac:dyDescent="0.2">
      <c r="A58" s="42">
        <v>46182</v>
      </c>
      <c r="B58" s="38">
        <v>2561</v>
      </c>
      <c r="C58" s="43" t="s">
        <v>195</v>
      </c>
      <c r="D58" s="37" t="s">
        <v>196</v>
      </c>
      <c r="E58" s="45">
        <v>3913074.7</v>
      </c>
    </row>
    <row r="59" spans="1:5" ht="58.15" customHeight="1" x14ac:dyDescent="0.2">
      <c r="A59" s="42">
        <v>46182</v>
      </c>
      <c r="B59" s="38">
        <v>2572</v>
      </c>
      <c r="C59" s="43" t="s">
        <v>197</v>
      </c>
      <c r="D59" s="37" t="s">
        <v>198</v>
      </c>
      <c r="E59" s="45">
        <v>62805.42</v>
      </c>
    </row>
    <row r="60" spans="1:5" ht="51" x14ac:dyDescent="0.2">
      <c r="A60" s="42">
        <v>46183</v>
      </c>
      <c r="B60" s="38">
        <v>2579</v>
      </c>
      <c r="C60" s="43" t="s">
        <v>199</v>
      </c>
      <c r="D60" s="37" t="s">
        <v>200</v>
      </c>
      <c r="E60" s="45">
        <v>255117.92</v>
      </c>
    </row>
    <row r="61" spans="1:5" ht="79.900000000000006" customHeight="1" x14ac:dyDescent="0.2">
      <c r="A61" s="42">
        <v>46183</v>
      </c>
      <c r="B61" s="38">
        <v>2587</v>
      </c>
      <c r="C61" s="43" t="s">
        <v>201</v>
      </c>
      <c r="D61" s="37" t="s">
        <v>202</v>
      </c>
      <c r="E61" s="45">
        <v>594001.06999999995</v>
      </c>
    </row>
    <row r="62" spans="1:5" ht="78.599999999999994" customHeight="1" x14ac:dyDescent="0.2">
      <c r="A62" s="42">
        <v>46183</v>
      </c>
      <c r="B62" s="38">
        <v>2593</v>
      </c>
      <c r="C62" s="43" t="s">
        <v>203</v>
      </c>
      <c r="D62" s="37" t="s">
        <v>204</v>
      </c>
      <c r="E62" s="45">
        <v>285206</v>
      </c>
    </row>
    <row r="63" spans="1:5" ht="69.599999999999994" customHeight="1" x14ac:dyDescent="0.2">
      <c r="A63" s="42">
        <v>46184</v>
      </c>
      <c r="B63" s="38">
        <v>2600</v>
      </c>
      <c r="C63" s="43" t="s">
        <v>205</v>
      </c>
      <c r="D63" s="37" t="s">
        <v>206</v>
      </c>
      <c r="E63" s="45">
        <v>88500</v>
      </c>
    </row>
    <row r="64" spans="1:5" ht="61.9" customHeight="1" x14ac:dyDescent="0.2">
      <c r="A64" s="42">
        <v>46184</v>
      </c>
      <c r="B64" s="38">
        <v>2605</v>
      </c>
      <c r="C64" s="43" t="s">
        <v>207</v>
      </c>
      <c r="D64" s="37" t="s">
        <v>208</v>
      </c>
      <c r="E64" s="45">
        <v>81774</v>
      </c>
    </row>
    <row r="65" spans="1:5" ht="63.6" customHeight="1" x14ac:dyDescent="0.2">
      <c r="A65" s="42">
        <v>46184</v>
      </c>
      <c r="B65" s="38">
        <v>2616</v>
      </c>
      <c r="C65" s="43" t="s">
        <v>209</v>
      </c>
      <c r="D65" s="37" t="s">
        <v>210</v>
      </c>
      <c r="E65" s="45">
        <v>394509.38</v>
      </c>
    </row>
    <row r="66" spans="1:5" ht="55.15" customHeight="1" x14ac:dyDescent="0.2">
      <c r="A66" s="42">
        <v>46184</v>
      </c>
      <c r="B66" s="38">
        <v>2617</v>
      </c>
      <c r="C66" s="43" t="s">
        <v>211</v>
      </c>
      <c r="D66" s="37" t="s">
        <v>212</v>
      </c>
      <c r="E66" s="45">
        <v>76300</v>
      </c>
    </row>
    <row r="67" spans="1:5" ht="61.15" customHeight="1" x14ac:dyDescent="0.2">
      <c r="A67" s="42">
        <v>46185</v>
      </c>
      <c r="B67" s="38">
        <v>2632</v>
      </c>
      <c r="C67" s="43" t="s">
        <v>213</v>
      </c>
      <c r="D67" s="37" t="s">
        <v>214</v>
      </c>
      <c r="E67" s="45">
        <v>44860</v>
      </c>
    </row>
    <row r="68" spans="1:5" ht="61.9" customHeight="1" x14ac:dyDescent="0.2">
      <c r="A68" s="42">
        <v>46185</v>
      </c>
      <c r="B68" s="38">
        <v>2634</v>
      </c>
      <c r="C68" s="43" t="s">
        <v>213</v>
      </c>
      <c r="D68" s="37" t="s">
        <v>215</v>
      </c>
      <c r="E68" s="45">
        <v>28048</v>
      </c>
    </row>
    <row r="69" spans="1:5" ht="63.75" x14ac:dyDescent="0.2">
      <c r="A69" s="42">
        <v>46185</v>
      </c>
      <c r="B69" s="38">
        <v>2636</v>
      </c>
      <c r="C69" s="43" t="s">
        <v>216</v>
      </c>
      <c r="D69" s="37" t="s">
        <v>217</v>
      </c>
      <c r="E69" s="45">
        <v>74363.599999999991</v>
      </c>
    </row>
    <row r="70" spans="1:5" ht="76.5" x14ac:dyDescent="0.2">
      <c r="A70" s="42">
        <v>46185</v>
      </c>
      <c r="B70" s="38">
        <v>2642</v>
      </c>
      <c r="C70" s="43" t="s">
        <v>218</v>
      </c>
      <c r="D70" s="37" t="s">
        <v>219</v>
      </c>
      <c r="E70" s="45">
        <v>200000</v>
      </c>
    </row>
    <row r="71" spans="1:5" ht="51" x14ac:dyDescent="0.2">
      <c r="A71" s="42">
        <v>46185</v>
      </c>
      <c r="B71" s="38">
        <v>2643</v>
      </c>
      <c r="C71" s="43" t="s">
        <v>220</v>
      </c>
      <c r="D71" s="37" t="s">
        <v>221</v>
      </c>
      <c r="E71" s="45">
        <v>1839282.19</v>
      </c>
    </row>
    <row r="72" spans="1:5" ht="28.9" customHeight="1" x14ac:dyDescent="0.2">
      <c r="A72" s="42">
        <v>46188</v>
      </c>
      <c r="B72" s="38">
        <v>2649</v>
      </c>
      <c r="C72" s="43" t="s">
        <v>151</v>
      </c>
      <c r="D72" s="37" t="s">
        <v>222</v>
      </c>
      <c r="E72" s="45">
        <v>355989.57</v>
      </c>
    </row>
    <row r="73" spans="1:5" ht="54" customHeight="1" x14ac:dyDescent="0.2">
      <c r="A73" s="42">
        <v>46188</v>
      </c>
      <c r="B73" s="38">
        <v>2653</v>
      </c>
      <c r="C73" s="43" t="s">
        <v>223</v>
      </c>
      <c r="D73" s="37" t="s">
        <v>224</v>
      </c>
      <c r="E73" s="45">
        <v>74328</v>
      </c>
    </row>
    <row r="74" spans="1:5" ht="63.75" x14ac:dyDescent="0.2">
      <c r="A74" s="42">
        <v>46189</v>
      </c>
      <c r="B74" s="38">
        <v>2664</v>
      </c>
      <c r="C74" s="43" t="s">
        <v>178</v>
      </c>
      <c r="D74" s="37" t="s">
        <v>225</v>
      </c>
      <c r="E74" s="45">
        <v>55224</v>
      </c>
    </row>
    <row r="75" spans="1:5" ht="58.9" customHeight="1" x14ac:dyDescent="0.2">
      <c r="A75" s="42">
        <v>46190</v>
      </c>
      <c r="B75" s="38">
        <v>2674</v>
      </c>
      <c r="C75" s="43" t="s">
        <v>226</v>
      </c>
      <c r="D75" s="37" t="s">
        <v>227</v>
      </c>
      <c r="E75" s="45">
        <v>48970</v>
      </c>
    </row>
    <row r="76" spans="1:5" ht="78" customHeight="1" x14ac:dyDescent="0.2">
      <c r="A76" s="42">
        <v>46190</v>
      </c>
      <c r="B76" s="38">
        <v>2676</v>
      </c>
      <c r="C76" s="43" t="s">
        <v>228</v>
      </c>
      <c r="D76" s="37" t="s">
        <v>229</v>
      </c>
      <c r="E76" s="45">
        <v>33276</v>
      </c>
    </row>
    <row r="77" spans="1:5" ht="51" x14ac:dyDescent="0.2">
      <c r="A77" s="42">
        <v>46190</v>
      </c>
      <c r="B77" s="38">
        <v>2679</v>
      </c>
      <c r="C77" s="43" t="s">
        <v>230</v>
      </c>
      <c r="D77" s="37" t="s">
        <v>231</v>
      </c>
      <c r="E77" s="45">
        <v>28808958.859999999</v>
      </c>
    </row>
    <row r="78" spans="1:5" ht="62.45" customHeight="1" x14ac:dyDescent="0.2">
      <c r="A78" s="42">
        <v>46190</v>
      </c>
      <c r="B78" s="38">
        <v>2697</v>
      </c>
      <c r="C78" s="43" t="s">
        <v>178</v>
      </c>
      <c r="D78" s="37" t="s">
        <v>232</v>
      </c>
      <c r="E78" s="45">
        <v>580796</v>
      </c>
    </row>
    <row r="79" spans="1:5" ht="22.15" customHeight="1" x14ac:dyDescent="0.2">
      <c r="A79" s="42">
        <v>46192</v>
      </c>
      <c r="B79" s="38">
        <v>2730</v>
      </c>
      <c r="C79" s="43" t="s">
        <v>233</v>
      </c>
      <c r="D79" s="37" t="s">
        <v>234</v>
      </c>
      <c r="E79" s="45">
        <v>24035453.91</v>
      </c>
    </row>
    <row r="80" spans="1:5" ht="22.15" customHeight="1" x14ac:dyDescent="0.2">
      <c r="A80" s="42">
        <v>46192</v>
      </c>
      <c r="B80" s="38">
        <v>2732</v>
      </c>
      <c r="C80" s="43" t="s">
        <v>233</v>
      </c>
      <c r="D80" s="37" t="s">
        <v>235</v>
      </c>
      <c r="E80" s="45">
        <v>25354652</v>
      </c>
    </row>
    <row r="81" spans="1:5" ht="22.15" customHeight="1" x14ac:dyDescent="0.2">
      <c r="A81" s="42">
        <v>46192</v>
      </c>
      <c r="B81" s="38">
        <v>2734</v>
      </c>
      <c r="C81" s="43" t="s">
        <v>233</v>
      </c>
      <c r="D81" s="37" t="s">
        <v>236</v>
      </c>
      <c r="E81" s="45">
        <v>5106560.16</v>
      </c>
    </row>
    <row r="82" spans="1:5" ht="22.15" customHeight="1" x14ac:dyDescent="0.2">
      <c r="A82" s="42">
        <v>46192</v>
      </c>
      <c r="B82" s="38">
        <v>2736</v>
      </c>
      <c r="C82" s="43" t="s">
        <v>233</v>
      </c>
      <c r="D82" s="37" t="s">
        <v>237</v>
      </c>
      <c r="E82" s="45">
        <v>861741.65</v>
      </c>
    </row>
    <row r="83" spans="1:5" ht="22.15" customHeight="1" x14ac:dyDescent="0.2">
      <c r="A83" s="42">
        <v>46192</v>
      </c>
      <c r="B83" s="38">
        <v>2738</v>
      </c>
      <c r="C83" s="43" t="s">
        <v>233</v>
      </c>
      <c r="D83" s="37" t="s">
        <v>238</v>
      </c>
      <c r="E83" s="45">
        <v>130277.7</v>
      </c>
    </row>
    <row r="84" spans="1:5" ht="22.15" customHeight="1" x14ac:dyDescent="0.2">
      <c r="A84" s="42">
        <v>46192</v>
      </c>
      <c r="B84" s="38">
        <v>2740</v>
      </c>
      <c r="C84" s="43" t="s">
        <v>233</v>
      </c>
      <c r="D84" s="37" t="s">
        <v>239</v>
      </c>
      <c r="E84" s="45">
        <v>86467.5</v>
      </c>
    </row>
    <row r="85" spans="1:5" ht="51" x14ac:dyDescent="0.2">
      <c r="A85" s="42">
        <v>46192</v>
      </c>
      <c r="B85" s="38">
        <v>2742</v>
      </c>
      <c r="C85" s="43" t="s">
        <v>240</v>
      </c>
      <c r="D85" s="37" t="s">
        <v>241</v>
      </c>
      <c r="E85" s="45">
        <v>380010.21</v>
      </c>
    </row>
    <row r="86" spans="1:5" ht="76.5" x14ac:dyDescent="0.2">
      <c r="A86" s="42">
        <v>46192</v>
      </c>
      <c r="B86" s="38">
        <v>2744</v>
      </c>
      <c r="C86" s="43" t="s">
        <v>116</v>
      </c>
      <c r="D86" s="37" t="s">
        <v>242</v>
      </c>
      <c r="E86" s="45">
        <v>113280</v>
      </c>
    </row>
    <row r="87" spans="1:5" ht="24" customHeight="1" x14ac:dyDescent="0.2">
      <c r="A87" s="42">
        <v>46192</v>
      </c>
      <c r="B87" s="38">
        <v>2749</v>
      </c>
      <c r="C87" s="43" t="s">
        <v>233</v>
      </c>
      <c r="D87" s="37" t="s">
        <v>243</v>
      </c>
      <c r="E87" s="45">
        <v>1018587.15</v>
      </c>
    </row>
    <row r="88" spans="1:5" ht="24" customHeight="1" x14ac:dyDescent="0.2">
      <c r="A88" s="42">
        <v>46192</v>
      </c>
      <c r="B88" s="38">
        <v>2751</v>
      </c>
      <c r="C88" s="43" t="s">
        <v>233</v>
      </c>
      <c r="D88" s="37" t="s">
        <v>244</v>
      </c>
      <c r="E88" s="45">
        <v>12039245.74</v>
      </c>
    </row>
    <row r="89" spans="1:5" ht="80.45" customHeight="1" x14ac:dyDescent="0.2">
      <c r="A89" s="42">
        <v>46192</v>
      </c>
      <c r="B89" s="38">
        <v>2752</v>
      </c>
      <c r="C89" s="43" t="s">
        <v>245</v>
      </c>
      <c r="D89" s="37" t="s">
        <v>246</v>
      </c>
      <c r="E89" s="45">
        <v>897515.48</v>
      </c>
    </row>
    <row r="90" spans="1:5" ht="24" customHeight="1" x14ac:dyDescent="0.2">
      <c r="A90" s="42">
        <v>46192</v>
      </c>
      <c r="B90" s="38">
        <v>2754</v>
      </c>
      <c r="C90" s="43" t="s">
        <v>151</v>
      </c>
      <c r="D90" s="37" t="s">
        <v>247</v>
      </c>
      <c r="E90" s="45">
        <v>22500</v>
      </c>
    </row>
    <row r="91" spans="1:5" ht="24" customHeight="1" x14ac:dyDescent="0.2">
      <c r="A91" s="42">
        <v>46195</v>
      </c>
      <c r="B91" s="38">
        <v>2760</v>
      </c>
      <c r="C91" s="43" t="s">
        <v>233</v>
      </c>
      <c r="D91" s="37" t="s">
        <v>248</v>
      </c>
      <c r="E91" s="45">
        <v>2253919.5</v>
      </c>
    </row>
    <row r="92" spans="1:5" ht="24" customHeight="1" x14ac:dyDescent="0.2">
      <c r="A92" s="42">
        <v>46195</v>
      </c>
      <c r="B92" s="38">
        <v>2780</v>
      </c>
      <c r="C92" s="43" t="s">
        <v>151</v>
      </c>
      <c r="D92" s="37" t="s">
        <v>249</v>
      </c>
      <c r="E92" s="45">
        <v>2798000</v>
      </c>
    </row>
    <row r="93" spans="1:5" ht="38.25" x14ac:dyDescent="0.2">
      <c r="A93" s="42">
        <v>46195</v>
      </c>
      <c r="B93" s="38">
        <v>2784</v>
      </c>
      <c r="C93" s="43" t="s">
        <v>230</v>
      </c>
      <c r="D93" s="37" t="s">
        <v>250</v>
      </c>
      <c r="E93" s="45">
        <v>10000000</v>
      </c>
    </row>
    <row r="94" spans="1:5" ht="63.75" x14ac:dyDescent="0.2">
      <c r="A94" s="42">
        <v>46196</v>
      </c>
      <c r="B94" s="38">
        <v>2796</v>
      </c>
      <c r="C94" s="43" t="s">
        <v>124</v>
      </c>
      <c r="D94" s="37" t="s">
        <v>251</v>
      </c>
      <c r="E94" s="45">
        <v>64251</v>
      </c>
    </row>
    <row r="95" spans="1:5" ht="76.5" x14ac:dyDescent="0.2">
      <c r="A95" s="42">
        <v>46196</v>
      </c>
      <c r="B95" s="38">
        <v>2797</v>
      </c>
      <c r="C95" s="43" t="s">
        <v>226</v>
      </c>
      <c r="D95" s="37" t="s">
        <v>252</v>
      </c>
      <c r="E95" s="45">
        <v>76700</v>
      </c>
    </row>
    <row r="96" spans="1:5" ht="51" x14ac:dyDescent="0.2">
      <c r="A96" s="42">
        <v>46196</v>
      </c>
      <c r="B96" s="38">
        <v>2799</v>
      </c>
      <c r="C96" s="43" t="s">
        <v>253</v>
      </c>
      <c r="D96" s="37" t="s">
        <v>254</v>
      </c>
      <c r="E96" s="45">
        <v>133694.32999999999</v>
      </c>
    </row>
    <row r="97" spans="1:5" ht="54" customHeight="1" x14ac:dyDescent="0.2">
      <c r="A97" s="42">
        <v>46196</v>
      </c>
      <c r="B97" s="38">
        <v>2801</v>
      </c>
      <c r="C97" s="43" t="s">
        <v>255</v>
      </c>
      <c r="D97" s="37" t="s">
        <v>256</v>
      </c>
      <c r="E97" s="45">
        <v>857018.24</v>
      </c>
    </row>
    <row r="98" spans="1:5" ht="63.75" x14ac:dyDescent="0.2">
      <c r="A98" s="42">
        <v>46196</v>
      </c>
      <c r="B98" s="38">
        <v>2803</v>
      </c>
      <c r="C98" s="43" t="s">
        <v>257</v>
      </c>
      <c r="D98" s="37" t="s">
        <v>258</v>
      </c>
      <c r="E98" s="45">
        <v>10957.03</v>
      </c>
    </row>
    <row r="99" spans="1:5" ht="63.75" x14ac:dyDescent="0.2">
      <c r="A99" s="42">
        <v>46196</v>
      </c>
      <c r="B99" s="38">
        <v>2805</v>
      </c>
      <c r="C99" s="43" t="s">
        <v>195</v>
      </c>
      <c r="D99" s="37" t="s">
        <v>259</v>
      </c>
      <c r="E99" s="45">
        <v>141995.29999999999</v>
      </c>
    </row>
    <row r="100" spans="1:5" ht="38.25" x14ac:dyDescent="0.2">
      <c r="A100" s="42">
        <v>46196</v>
      </c>
      <c r="B100" s="38">
        <v>2807</v>
      </c>
      <c r="C100" s="43" t="s">
        <v>260</v>
      </c>
      <c r="D100" s="37" t="s">
        <v>261</v>
      </c>
      <c r="E100" s="45">
        <v>100000</v>
      </c>
    </row>
    <row r="101" spans="1:5" ht="63.75" x14ac:dyDescent="0.2">
      <c r="A101" s="42">
        <v>46196</v>
      </c>
      <c r="B101" s="38">
        <v>2814</v>
      </c>
      <c r="C101" s="43" t="s">
        <v>257</v>
      </c>
      <c r="D101" s="37" t="s">
        <v>262</v>
      </c>
      <c r="E101" s="45">
        <v>7914.21</v>
      </c>
    </row>
    <row r="102" spans="1:5" ht="51" x14ac:dyDescent="0.2">
      <c r="A102" s="42">
        <v>46197</v>
      </c>
      <c r="B102" s="38">
        <v>2818</v>
      </c>
      <c r="C102" s="43" t="s">
        <v>263</v>
      </c>
      <c r="D102" s="37" t="s">
        <v>264</v>
      </c>
      <c r="E102" s="45">
        <v>253667.93</v>
      </c>
    </row>
    <row r="103" spans="1:5" ht="64.150000000000006" customHeight="1" x14ac:dyDescent="0.2">
      <c r="A103" s="42">
        <v>46198</v>
      </c>
      <c r="B103" s="38">
        <v>2836</v>
      </c>
      <c r="C103" s="43" t="s">
        <v>265</v>
      </c>
      <c r="D103" s="37" t="s">
        <v>266</v>
      </c>
      <c r="E103" s="45">
        <v>170784.14</v>
      </c>
    </row>
    <row r="104" spans="1:5" ht="69.599999999999994" customHeight="1" x14ac:dyDescent="0.2">
      <c r="A104" s="42">
        <v>46198</v>
      </c>
      <c r="B104" s="38">
        <v>2840</v>
      </c>
      <c r="C104" s="43" t="s">
        <v>267</v>
      </c>
      <c r="D104" s="37" t="s">
        <v>268</v>
      </c>
      <c r="E104" s="45">
        <v>236000</v>
      </c>
    </row>
    <row r="105" spans="1:5" ht="63.75" x14ac:dyDescent="0.2">
      <c r="A105" s="42">
        <v>46198</v>
      </c>
      <c r="B105" s="38">
        <v>2841</v>
      </c>
      <c r="C105" s="43" t="s">
        <v>269</v>
      </c>
      <c r="D105" s="37" t="s">
        <v>270</v>
      </c>
      <c r="E105" s="45">
        <v>5000000</v>
      </c>
    </row>
    <row r="106" spans="1:5" ht="27" customHeight="1" x14ac:dyDescent="0.2">
      <c r="A106" s="42">
        <v>46199</v>
      </c>
      <c r="B106" s="38">
        <v>2862</v>
      </c>
      <c r="C106" s="43" t="s">
        <v>233</v>
      </c>
      <c r="D106" s="37" t="s">
        <v>271</v>
      </c>
      <c r="E106" s="45">
        <v>2173216.5</v>
      </c>
    </row>
    <row r="107" spans="1:5" ht="63.75" x14ac:dyDescent="0.2">
      <c r="A107" s="42">
        <v>46199</v>
      </c>
      <c r="B107" s="38">
        <v>2866</v>
      </c>
      <c r="C107" s="43" t="s">
        <v>176</v>
      </c>
      <c r="D107" s="37" t="s">
        <v>272</v>
      </c>
      <c r="E107" s="45">
        <v>13900</v>
      </c>
    </row>
    <row r="108" spans="1:5" ht="51" x14ac:dyDescent="0.2">
      <c r="A108" s="42">
        <v>46199</v>
      </c>
      <c r="B108" s="38">
        <v>2872</v>
      </c>
      <c r="C108" s="43" t="s">
        <v>171</v>
      </c>
      <c r="D108" s="37" t="s">
        <v>273</v>
      </c>
      <c r="E108" s="45">
        <v>16060.98</v>
      </c>
    </row>
    <row r="109" spans="1:5" ht="63.75" x14ac:dyDescent="0.2">
      <c r="A109" s="42">
        <v>46199</v>
      </c>
      <c r="B109" s="38">
        <v>2873</v>
      </c>
      <c r="C109" s="43" t="s">
        <v>133</v>
      </c>
      <c r="D109" s="37" t="s">
        <v>274</v>
      </c>
      <c r="E109" s="45">
        <v>96907.5</v>
      </c>
    </row>
    <row r="110" spans="1:5" ht="76.5" x14ac:dyDescent="0.2">
      <c r="A110" s="42">
        <v>46199</v>
      </c>
      <c r="B110" s="38">
        <v>2876</v>
      </c>
      <c r="C110" s="43" t="s">
        <v>275</v>
      </c>
      <c r="D110" s="37" t="s">
        <v>276</v>
      </c>
      <c r="E110" s="45">
        <v>345268</v>
      </c>
    </row>
    <row r="111" spans="1:5" ht="55.9" customHeight="1" x14ac:dyDescent="0.2">
      <c r="A111" s="42">
        <v>46203</v>
      </c>
      <c r="B111" s="38">
        <v>2882</v>
      </c>
      <c r="C111" s="43" t="s">
        <v>277</v>
      </c>
      <c r="D111" s="37" t="s">
        <v>278</v>
      </c>
      <c r="E111" s="45">
        <v>86848</v>
      </c>
    </row>
    <row r="112" spans="1:5" ht="27.6" customHeight="1" x14ac:dyDescent="0.2">
      <c r="A112" s="42">
        <v>46203</v>
      </c>
      <c r="B112" s="38">
        <v>2884</v>
      </c>
      <c r="C112" s="43" t="s">
        <v>151</v>
      </c>
      <c r="D112" s="37" t="s">
        <v>279</v>
      </c>
      <c r="E112" s="45">
        <v>77058</v>
      </c>
    </row>
    <row r="113" spans="1:6" ht="63.75" x14ac:dyDescent="0.2">
      <c r="A113" s="42">
        <v>46203</v>
      </c>
      <c r="B113" s="38">
        <v>2886</v>
      </c>
      <c r="C113" s="43" t="s">
        <v>280</v>
      </c>
      <c r="D113" s="37" t="s">
        <v>281</v>
      </c>
      <c r="E113" s="45">
        <v>47317</v>
      </c>
    </row>
    <row r="114" spans="1:6" ht="29.45" customHeight="1" x14ac:dyDescent="0.25">
      <c r="A114" s="68" t="s">
        <v>19</v>
      </c>
      <c r="B114" s="68"/>
      <c r="C114" s="68"/>
      <c r="D114" s="68"/>
      <c r="E114" s="44">
        <f>SUM(E12:E113)</f>
        <v>208975604.90000001</v>
      </c>
    </row>
    <row r="115" spans="1:6" x14ac:dyDescent="0.2">
      <c r="F115" s="46"/>
    </row>
  </sheetData>
  <autoFilter ref="A11:E113" xr:uid="{6DAEBFF1-423C-4958-9BF4-90140145A229}"/>
  <mergeCells count="5">
    <mergeCell ref="A114:D114"/>
    <mergeCell ref="A10:E10"/>
    <mergeCell ref="A7:E7"/>
    <mergeCell ref="A8:E8"/>
    <mergeCell ref="A9:E9"/>
  </mergeCells>
  <pageMargins left="0.54" right="0.17" top="0.59" bottom="0.22" header="0.43" footer="0.17"/>
  <pageSetup scale="9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23BBF15C6322549B35D4D93D2BA63D2" ma:contentTypeVersion="12" ma:contentTypeDescription="Crear nuevo documento." ma:contentTypeScope="" ma:versionID="69633386bccfe29166ec9a803cdc0e77">
  <xsd:schema xmlns:xsd="http://www.w3.org/2001/XMLSchema" xmlns:xs="http://www.w3.org/2001/XMLSchema" xmlns:p="http://schemas.microsoft.com/office/2006/metadata/properties" xmlns:ns2="31a93f16-1e57-4089-a656-e30ff64afd3f" xmlns:ns3="2202770d-c6ea-425f-aae2-4f0540e00257" targetNamespace="http://schemas.microsoft.com/office/2006/metadata/properties" ma:root="true" ma:fieldsID="6a16ea9e1b84d30501f23449e4299039" ns2:_="" ns3:_="">
    <xsd:import namespace="31a93f16-1e57-4089-a656-e30ff64afd3f"/>
    <xsd:import namespace="2202770d-c6ea-425f-aae2-4f0540e00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93f16-1e57-4089-a656-e30ff64afd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27695b0-348a-4a9a-afd6-ef3091934b7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02770d-c6ea-425f-aae2-4f0540e0025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c8e4c7b-2740-476b-bf62-721197a69612}" ma:internalName="TaxCatchAll" ma:showField="CatchAllData" ma:web="2202770d-c6ea-425f-aae2-4f0540e00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a93f16-1e57-4089-a656-e30ff64afd3f">
      <Terms xmlns="http://schemas.microsoft.com/office/infopath/2007/PartnerControls"/>
    </lcf76f155ced4ddcb4097134ff3c332f>
    <TaxCatchAll xmlns="2202770d-c6ea-425f-aae2-4f0540e00257" xsi:nil="true"/>
  </documentManagement>
</p:properties>
</file>

<file path=customXml/itemProps1.xml><?xml version="1.0" encoding="utf-8"?>
<ds:datastoreItem xmlns:ds="http://schemas.openxmlformats.org/officeDocument/2006/customXml" ds:itemID="{B095118A-BDD7-4518-886E-59798484D82E}"/>
</file>

<file path=customXml/itemProps2.xml><?xml version="1.0" encoding="utf-8"?>
<ds:datastoreItem xmlns:ds="http://schemas.openxmlformats.org/officeDocument/2006/customXml" ds:itemID="{824F0C13-577A-4724-8F50-4A9FA77A04BE}"/>
</file>

<file path=customXml/itemProps3.xml><?xml version="1.0" encoding="utf-8"?>
<ds:datastoreItem xmlns:ds="http://schemas.openxmlformats.org/officeDocument/2006/customXml" ds:itemID="{F0F9CD2C-D2AD-4362-8C03-4872E61671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Ramon German</dc:creator>
  <cp:keywords/>
  <dc:description/>
  <cp:lastModifiedBy>Lorenza Mejía</cp:lastModifiedBy>
  <cp:revision/>
  <dcterms:created xsi:type="dcterms:W3CDTF">2022-09-16T14:51:44Z</dcterms:created>
  <dcterms:modified xsi:type="dcterms:W3CDTF">2026-07-07T14:46:33Z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0x010100A23BBF15C6322549B35D4D93D2BA63D2</vt:lpwstr>
  </property>
</Properties>
</file>