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Junio/"/>
    </mc:Choice>
  </mc:AlternateContent>
  <xr:revisionPtr revIDLastSave="0" documentId="8_{9249EEB6-5AF6-456F-9FEE-F60FE768F6CC}" xr6:coauthVersionLast="47" xr6:coauthVersionMax="47" xr10:uidLastSave="{00000000-0000-0000-0000-000000000000}"/>
  <bookViews>
    <workbookView xWindow="-120" yWindow="-120" windowWidth="20730" windowHeight="11160" xr2:uid="{4C4EA652-147A-4855-A61F-08CC84237786}"/>
  </bookViews>
  <sheets>
    <sheet name="TRAM.PENS." sheetId="1" r:id="rId1"/>
  </sheets>
  <externalReferences>
    <externalReference r:id="rId2"/>
    <externalReference r:id="rId3"/>
  </externalReferences>
  <definedNames>
    <definedName name="_xlnm.Print_Area" localSheetId="0">'TRAM.PENS.'!$A$1:$K$33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'TRAM.PENS.'!$1:$6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E26" i="1"/>
  <c r="B26" i="1"/>
</calcChain>
</file>

<file path=xl/sharedStrings.xml><?xml version="1.0" encoding="utf-8"?>
<sst xmlns="http://schemas.openxmlformats.org/spreadsheetml/2006/main" count="111" uniqueCount="67">
  <si>
    <t>DIRECCIÓN DE RECURSOS HUMANOS</t>
  </si>
  <si>
    <t>DEPTO. REGISTRO, CONTROL &amp; NOMINA</t>
  </si>
  <si>
    <t>REPORTE DE PERSONAL EN TRAMITE DE PENSION - CORRESPONDIENTE A JUNIO DE 2026</t>
  </si>
  <si>
    <t>NOMBRE Y APELLIDO</t>
  </si>
  <si>
    <t>CARGO</t>
  </si>
  <si>
    <t>DIRECCIÓN O DEPARTAMENTO</t>
  </si>
  <si>
    <t>CATEGORIA DEL SERVIDOR</t>
  </si>
  <si>
    <t>INGRESO BRUTO</t>
  </si>
  <si>
    <t>ISR</t>
  </si>
  <si>
    <t>SFS</t>
  </si>
  <si>
    <t>AFP</t>
  </si>
  <si>
    <t>OTROS DESC</t>
  </si>
  <si>
    <t>INGRESO NETO</t>
  </si>
  <si>
    <t>GENERO</t>
  </si>
  <si>
    <t>NELIS IMACULADA GUERRERO HERNANDEZ</t>
  </si>
  <si>
    <t>COORDINADOR DOCENTE</t>
  </si>
  <si>
    <t>MINISTERIO DE CULTURA</t>
  </si>
  <si>
    <t>TRAMITE DE PENSION</t>
  </si>
  <si>
    <t>F</t>
  </si>
  <si>
    <t>JOSEFA SOTO DE GUZMAN</t>
  </si>
  <si>
    <t>SEC. AUX. I</t>
  </si>
  <si>
    <t>SOCRATES DE JESUS ACOSTA VIDAL</t>
  </si>
  <si>
    <t>INSPECTOR DE CINE</t>
  </si>
  <si>
    <t>COMISION NACIONAL DE ESPECTACULOS PUBLICOS Y RADIOFONIA</t>
  </si>
  <si>
    <t>M</t>
  </si>
  <si>
    <t>MARIO DE LA CRUZ DE LA CRUZ</t>
  </si>
  <si>
    <t>AYUDANTE DE MANTENIMIENTO</t>
  </si>
  <si>
    <t>DIVISION DE MAYORDOMIA</t>
  </si>
  <si>
    <t>RAFAEL ERNESTO JOVINE CEBALLOS</t>
  </si>
  <si>
    <t>AUXILIAR OFICINA</t>
  </si>
  <si>
    <t>DEPARTAMENTO DE ACTIVO FIJO</t>
  </si>
  <si>
    <t>MARIELLE DENISE DE LUNA GUZMAN</t>
  </si>
  <si>
    <t>COORDINADOR (A)</t>
  </si>
  <si>
    <t>DIRECCION DE COMUNICACIONES</t>
  </si>
  <si>
    <t>LUCIA MARIA GOMEZ CUELLO</t>
  </si>
  <si>
    <t>AUXILIAR</t>
  </si>
  <si>
    <t>TEATRO NACIONAL</t>
  </si>
  <si>
    <t>RAMON MARINO MORALES</t>
  </si>
  <si>
    <t>SUPERVISOR DE SEGURIDAD</t>
  </si>
  <si>
    <t>CENTRO DE LA CULTURA DE SANTIAGO</t>
  </si>
  <si>
    <t>FERMIN ANTONIO MENDEZ DE LEON</t>
  </si>
  <si>
    <t>ELECTRICISTA</t>
  </si>
  <si>
    <t>MARGARITA ROSARIO</t>
  </si>
  <si>
    <t>TECNICO DE RESTAURACION</t>
  </si>
  <si>
    <t>VICEMINISTERIO DE PATRIMONIO CULTURAL</t>
  </si>
  <si>
    <t>HECTOR GONZALEZ</t>
  </si>
  <si>
    <t>SERENO</t>
  </si>
  <si>
    <t>LOURDES MARGARITA MARMOLEJOS VILLAVICENCIO</t>
  </si>
  <si>
    <t>DIRECTOR (A)</t>
  </si>
  <si>
    <t>DIRECCION EDITORA NACIONAL</t>
  </si>
  <si>
    <t>PATRICIA DEL CARMEN LOPEZ CRUZ</t>
  </si>
  <si>
    <t>SECRETARIA</t>
  </si>
  <si>
    <t>DIRECCION DE GESTION LITERARIA</t>
  </si>
  <si>
    <t>ALBERTO BOLIVAR ARIAS RODRIGUEZ</t>
  </si>
  <si>
    <t>INSTRUCTOR ARTÍSTICO</t>
  </si>
  <si>
    <t>CENTRO NACIONAL DE ARTESANIA</t>
  </si>
  <si>
    <t>ANGEL YONIS GARCIA CASTILLO</t>
  </si>
  <si>
    <t>MAESTRO DE ARTESANIA</t>
  </si>
  <si>
    <t>DAISY DE JESUS ALVAREZ LEGER</t>
  </si>
  <si>
    <t>ENC.ESC.CANA Y CAB.</t>
  </si>
  <si>
    <t>JOSE CLASTON SOLANO DE JESUS</t>
  </si>
  <si>
    <t>REYNA ISABEL SOSA CRUCETA</t>
  </si>
  <si>
    <t>PROFESOR (A)</t>
  </si>
  <si>
    <t>JULIO MARCELINO ACEVEDO PEREZ</t>
  </si>
  <si>
    <t>VIGILANTE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</si>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</sst>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21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vertical="top"/>
    </xf>
    <xf numFmtId="14" fontId="2" fillId="0" borderId="0" xfId="1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11" fillId="0" borderId="0" xfId="2" applyFont="1" applyAlignment="1">
      <alignment vertical="top"/>
    </xf>
    <xf numFmtId="164" fontId="9" fillId="0" borderId="0" xfId="1" applyFont="1" applyFill="1" applyBorder="1" applyAlignment="1">
      <alignment vertical="top" wrapText="1"/>
    </xf>
    <xf numFmtId="164" fontId="9" fillId="0" borderId="0" xfId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</cellXfs>
  <cellStyles count="3">
    <cellStyle name="Millares" xfId="1" builtinId="3"/>
    <cellStyle name="Normal" xfId="0" builtinId="0"/>
    <cellStyle name="Normal_datos" xfId="2" xr:uid="{492DE1EE-7CC3-4B46-8CE8-247FCF9D4129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1695450</xdr:colOff>
      <xdr:row>4</xdr:row>
      <xdr:rowOff>127548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6D8F64-6DAD-4FED-93A5-DF56AB4CBA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66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641B31-2841-48DF-B2B9-9CEB8DE06705}" name="Tabla7" displayName="Tabla7" ref="A6:K26" totalsRowCount="1" headerRowDxfId="24" dataDxfId="23" totalsRowDxfId="22">
  <tableColumns count="11">
    <tableColumn id="1" xr3:uid="{E2513164-01BF-482B-A19C-B330985047DC}" name="NOMBRE Y APELLIDO" totalsRowLabel="TOTAL" dataDxfId="20" totalsRowDxfId="21"/>
    <tableColumn id="13" xr3:uid="{750F64A4-9F61-4162-85BB-DA4B025AC676}" name="CARGO" totalsRowFunction="count" dataDxfId="18" totalsRowDxfId="19"/>
    <tableColumn id="6" xr3:uid="{46FCA5DB-51F5-479D-87A5-5D83EC1D6783}" name="DIRECCIÓN O DEPARTAMENTO" dataDxfId="16" totalsRowDxfId="17"/>
    <tableColumn id="4" xr3:uid="{82607919-E04C-4658-B572-03F686D43632}" name="CATEGORIA DEL SERVIDOR" dataDxfId="14" totalsRowDxfId="15"/>
    <tableColumn id="5" xr3:uid="{BF93957A-35A0-4E1D-98A7-9E5DA4162EC0}" name="INGRESO BRUTO" totalsRowFunction="sum" dataDxfId="12" totalsRowDxfId="13"/>
    <tableColumn id="8" xr3:uid="{E16700E6-7B3C-43A5-B09E-B065627C5D10}" name="ISR" totalsRowFunction="sum" dataDxfId="10" totalsRowDxfId="11"/>
    <tableColumn id="9" xr3:uid="{3C7A487C-C2CB-4C99-8F05-7B68C8511C4D}" name="SFS" totalsRowFunction="sum" dataDxfId="8" totalsRowDxfId="9"/>
    <tableColumn id="7" xr3:uid="{9E4E3550-289D-4984-BF35-81BBF59E98DB}" name="AFP" totalsRowFunction="sum" dataDxfId="6" totalsRowDxfId="7"/>
    <tableColumn id="11" xr3:uid="{3BF1C651-9BF7-4663-9B93-18B87DC70EA2}" name="OTROS DESC" totalsRowFunction="custom" dataDxfId="4" totalsRowDxfId="5">
      <totalsRowFormula>SUBTOTAL(109,Tabla7[INGRESO NETO])</totalsRowFormula>
    </tableColumn>
    <tableColumn id="12" xr3:uid="{1D6CD7E1-D17C-452A-97D3-9575864196A6}" name="INGRESO NETO" totalsRowFunction="sum" dataDxfId="2" totalsRowDxfId="3"/>
    <tableColumn id="2" xr3:uid="{D7575AD1-93DC-457C-9155-6467B09C4F12}" name="GENERO" dataDxfId="0" totalsRow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51BEC-A7C6-48CA-AF58-9A08B59E5C27}">
  <sheetPr>
    <tabColor rgb="FF00B0F0"/>
    <pageSetUpPr fitToPage="1"/>
  </sheetPr>
  <dimension ref="A1:K34"/>
  <sheetViews>
    <sheetView showGridLines="0" tabSelected="1" zoomScaleNormal="100" zoomScaleSheetLayoutView="85" workbookViewId="0"/>
  </sheetViews>
  <sheetFormatPr baseColWidth="10" defaultColWidth="11.5703125" defaultRowHeight="12.75"/>
  <cols>
    <col min="1" max="1" width="42" style="6" bestFit="1" customWidth="1"/>
    <col min="2" max="2" width="35.28515625" style="6" customWidth="1"/>
    <col min="3" max="3" width="40" style="6" customWidth="1"/>
    <col min="4" max="4" width="28.42578125" style="6" customWidth="1"/>
    <col min="5" max="5" width="12.5703125" style="6" customWidth="1"/>
    <col min="6" max="8" width="10.28515625" style="6" bestFit="1" customWidth="1"/>
    <col min="9" max="9" width="11.85546875" style="6" bestFit="1" customWidth="1"/>
    <col min="10" max="10" width="11.28515625" style="6" bestFit="1" customWidth="1"/>
    <col min="11" max="11" width="9.7109375" style="6" bestFit="1" customWidth="1"/>
    <col min="12" max="16384" width="11.5703125" style="6"/>
  </cols>
  <sheetData>
    <row r="1" spans="1:11" s="1" customFormat="1" ht="15.7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1" s="1" customFormat="1" ht="15">
      <c r="B2" s="4" t="s">
        <v>1</v>
      </c>
      <c r="E2" s="3"/>
      <c r="F2" s="3"/>
      <c r="G2" s="3"/>
      <c r="H2" s="3"/>
      <c r="I2" s="3"/>
      <c r="J2" s="3"/>
      <c r="K2" s="3"/>
    </row>
    <row r="3" spans="1:11" s="1" customFormat="1" ht="15">
      <c r="B3" s="5"/>
      <c r="E3" s="3"/>
      <c r="F3" s="3"/>
      <c r="G3" s="3"/>
      <c r="H3" s="3"/>
      <c r="I3" s="3"/>
      <c r="J3" s="3"/>
      <c r="K3" s="3"/>
    </row>
    <row r="4" spans="1:11" ht="18.75">
      <c r="B4" s="7" t="s">
        <v>2</v>
      </c>
      <c r="E4" s="8"/>
      <c r="F4" s="8"/>
      <c r="G4" s="8"/>
      <c r="H4" s="8"/>
      <c r="I4" s="8"/>
      <c r="J4" s="9">
        <v>46213</v>
      </c>
      <c r="K4" s="8"/>
    </row>
    <row r="5" spans="1:11">
      <c r="C5" s="10"/>
      <c r="D5" s="8"/>
      <c r="E5" s="8"/>
      <c r="F5" s="8"/>
      <c r="G5" s="8"/>
      <c r="H5" s="8"/>
      <c r="I5" s="8"/>
      <c r="J5" s="8"/>
      <c r="K5" s="8"/>
    </row>
    <row r="6" spans="1:11" ht="25.5">
      <c r="A6" s="11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</row>
    <row r="7" spans="1:11">
      <c r="A7" s="12" t="s">
        <v>14</v>
      </c>
      <c r="B7" s="12" t="s">
        <v>15</v>
      </c>
      <c r="C7" s="12" t="s">
        <v>16</v>
      </c>
      <c r="D7" s="13" t="s">
        <v>17</v>
      </c>
      <c r="E7" s="14">
        <v>70000</v>
      </c>
      <c r="F7" s="14">
        <v>0</v>
      </c>
      <c r="G7" s="14">
        <v>2128</v>
      </c>
      <c r="H7" s="14">
        <v>2009</v>
      </c>
      <c r="I7" s="14">
        <v>940.45999999999913</v>
      </c>
      <c r="J7" s="15">
        <v>64922.54</v>
      </c>
      <c r="K7" s="16" t="s">
        <v>18</v>
      </c>
    </row>
    <row r="8" spans="1:11">
      <c r="A8" s="12" t="s">
        <v>19</v>
      </c>
      <c r="B8" s="12" t="s">
        <v>20</v>
      </c>
      <c r="C8" s="12" t="s">
        <v>16</v>
      </c>
      <c r="D8" s="13" t="s">
        <v>17</v>
      </c>
      <c r="E8" s="14">
        <v>10000</v>
      </c>
      <c r="F8" s="14">
        <v>0</v>
      </c>
      <c r="G8" s="14">
        <v>304</v>
      </c>
      <c r="H8" s="14">
        <v>287</v>
      </c>
      <c r="I8" s="14">
        <v>75</v>
      </c>
      <c r="J8" s="15">
        <v>9334</v>
      </c>
      <c r="K8" s="16" t="s">
        <v>18</v>
      </c>
    </row>
    <row r="9" spans="1:11" ht="25.5">
      <c r="A9" s="12" t="s">
        <v>21</v>
      </c>
      <c r="B9" s="12" t="s">
        <v>22</v>
      </c>
      <c r="C9" s="12" t="s">
        <v>23</v>
      </c>
      <c r="D9" s="13" t="s">
        <v>17</v>
      </c>
      <c r="E9" s="14">
        <v>35000</v>
      </c>
      <c r="F9" s="14">
        <v>0</v>
      </c>
      <c r="G9" s="14">
        <v>1064</v>
      </c>
      <c r="H9" s="14">
        <v>1004.5</v>
      </c>
      <c r="I9" s="14">
        <v>574.08000000000175</v>
      </c>
      <c r="J9" s="15">
        <v>32357.42</v>
      </c>
      <c r="K9" s="16" t="s">
        <v>24</v>
      </c>
    </row>
    <row r="10" spans="1:11">
      <c r="A10" s="12" t="s">
        <v>25</v>
      </c>
      <c r="B10" s="12" t="s">
        <v>26</v>
      </c>
      <c r="C10" s="12" t="s">
        <v>27</v>
      </c>
      <c r="D10" s="13" t="s">
        <v>17</v>
      </c>
      <c r="E10" s="14">
        <v>25000</v>
      </c>
      <c r="F10" s="14">
        <v>0</v>
      </c>
      <c r="G10" s="14">
        <v>760</v>
      </c>
      <c r="H10" s="14">
        <v>717.5</v>
      </c>
      <c r="I10" s="14">
        <v>1857</v>
      </c>
      <c r="J10" s="15">
        <v>21665.5</v>
      </c>
      <c r="K10" s="16" t="s">
        <v>24</v>
      </c>
    </row>
    <row r="11" spans="1:11">
      <c r="A11" s="12" t="s">
        <v>28</v>
      </c>
      <c r="B11" s="12" t="s">
        <v>29</v>
      </c>
      <c r="C11" s="12" t="s">
        <v>30</v>
      </c>
      <c r="D11" s="13" t="s">
        <v>17</v>
      </c>
      <c r="E11" s="14">
        <v>19000.55</v>
      </c>
      <c r="F11" s="14">
        <v>0</v>
      </c>
      <c r="G11" s="14">
        <v>577.62</v>
      </c>
      <c r="H11" s="14">
        <v>545.32000000000005</v>
      </c>
      <c r="I11" s="14">
        <v>74.999999999998636</v>
      </c>
      <c r="J11" s="15">
        <v>17802.61</v>
      </c>
      <c r="K11" s="16" t="s">
        <v>24</v>
      </c>
    </row>
    <row r="12" spans="1:11">
      <c r="A12" s="12" t="s">
        <v>31</v>
      </c>
      <c r="B12" s="12" t="s">
        <v>32</v>
      </c>
      <c r="C12" s="12" t="s">
        <v>33</v>
      </c>
      <c r="D12" s="13" t="s">
        <v>17</v>
      </c>
      <c r="E12" s="14">
        <v>75000</v>
      </c>
      <c r="F12" s="14">
        <v>6309.38</v>
      </c>
      <c r="G12" s="14">
        <v>2280</v>
      </c>
      <c r="H12" s="14">
        <v>2152.5</v>
      </c>
      <c r="I12" s="14">
        <v>24.999999999996362</v>
      </c>
      <c r="J12" s="15">
        <v>64233.120000000003</v>
      </c>
      <c r="K12" s="16" t="s">
        <v>18</v>
      </c>
    </row>
    <row r="13" spans="1:11">
      <c r="A13" s="12" t="s">
        <v>34</v>
      </c>
      <c r="B13" s="12" t="s">
        <v>35</v>
      </c>
      <c r="C13" s="12" t="s">
        <v>36</v>
      </c>
      <c r="D13" s="13" t="s">
        <v>17</v>
      </c>
      <c r="E13" s="14">
        <v>35000</v>
      </c>
      <c r="F13" s="14">
        <v>0</v>
      </c>
      <c r="G13" s="14">
        <v>1064</v>
      </c>
      <c r="H13" s="14">
        <v>1004.5</v>
      </c>
      <c r="I13" s="14">
        <v>574.08000000000175</v>
      </c>
      <c r="J13" s="15">
        <v>32357.42</v>
      </c>
      <c r="K13" s="16" t="s">
        <v>18</v>
      </c>
    </row>
    <row r="14" spans="1:11">
      <c r="A14" s="12" t="s">
        <v>37</v>
      </c>
      <c r="B14" s="12" t="s">
        <v>38</v>
      </c>
      <c r="C14" s="12" t="s">
        <v>39</v>
      </c>
      <c r="D14" s="13" t="s">
        <v>17</v>
      </c>
      <c r="E14" s="14">
        <v>35000</v>
      </c>
      <c r="F14" s="14">
        <v>0</v>
      </c>
      <c r="G14" s="14">
        <v>1064</v>
      </c>
      <c r="H14" s="14">
        <v>1004.5</v>
      </c>
      <c r="I14" s="14">
        <v>75</v>
      </c>
      <c r="J14" s="15">
        <v>32856.5</v>
      </c>
      <c r="K14" s="16" t="s">
        <v>24</v>
      </c>
    </row>
    <row r="15" spans="1:11">
      <c r="A15" s="12" t="s">
        <v>40</v>
      </c>
      <c r="B15" s="12" t="s">
        <v>41</v>
      </c>
      <c r="C15" s="12" t="s">
        <v>39</v>
      </c>
      <c r="D15" s="13" t="s">
        <v>17</v>
      </c>
      <c r="E15" s="14">
        <v>30000</v>
      </c>
      <c r="F15" s="14">
        <v>0</v>
      </c>
      <c r="G15" s="14">
        <v>912</v>
      </c>
      <c r="H15" s="14">
        <v>861</v>
      </c>
      <c r="I15" s="14">
        <v>1073.1599999999999</v>
      </c>
      <c r="J15" s="15">
        <v>27153.84</v>
      </c>
      <c r="K15" s="16" t="s">
        <v>24</v>
      </c>
    </row>
    <row r="16" spans="1:11">
      <c r="A16" s="12" t="s">
        <v>42</v>
      </c>
      <c r="B16" s="12" t="s">
        <v>43</v>
      </c>
      <c r="C16" s="12" t="s">
        <v>44</v>
      </c>
      <c r="D16" s="13" t="s">
        <v>17</v>
      </c>
      <c r="E16" s="14">
        <v>45000</v>
      </c>
      <c r="F16" s="14">
        <v>1148.33</v>
      </c>
      <c r="G16" s="14">
        <v>1368</v>
      </c>
      <c r="H16" s="14">
        <v>1291.5</v>
      </c>
      <c r="I16" s="14">
        <v>25430.379999999997</v>
      </c>
      <c r="J16" s="15">
        <v>15761.79</v>
      </c>
      <c r="K16" s="16" t="s">
        <v>18</v>
      </c>
    </row>
    <row r="17" spans="1:11">
      <c r="A17" s="12" t="s">
        <v>45</v>
      </c>
      <c r="B17" s="12" t="s">
        <v>46</v>
      </c>
      <c r="C17" s="12" t="s">
        <v>44</v>
      </c>
      <c r="D17" s="13" t="s">
        <v>17</v>
      </c>
      <c r="E17" s="14">
        <v>10000</v>
      </c>
      <c r="F17" s="14">
        <v>0</v>
      </c>
      <c r="G17" s="14">
        <v>304</v>
      </c>
      <c r="H17" s="14">
        <v>287</v>
      </c>
      <c r="I17" s="14">
        <v>25</v>
      </c>
      <c r="J17" s="15">
        <v>9384</v>
      </c>
      <c r="K17" s="16" t="s">
        <v>24</v>
      </c>
    </row>
    <row r="18" spans="1:11">
      <c r="A18" s="12" t="s">
        <v>47</v>
      </c>
      <c r="B18" s="12" t="s">
        <v>48</v>
      </c>
      <c r="C18" s="12" t="s">
        <v>49</v>
      </c>
      <c r="D18" s="13" t="s">
        <v>17</v>
      </c>
      <c r="E18" s="14">
        <v>150000</v>
      </c>
      <c r="F18" s="14">
        <v>23866.62</v>
      </c>
      <c r="G18" s="14">
        <v>4560</v>
      </c>
      <c r="H18" s="14">
        <v>4305</v>
      </c>
      <c r="I18" s="14">
        <v>6245.7900000000045</v>
      </c>
      <c r="J18" s="15">
        <v>111022.59</v>
      </c>
      <c r="K18" s="16" t="s">
        <v>18</v>
      </c>
    </row>
    <row r="19" spans="1:11">
      <c r="A19" s="12" t="s">
        <v>50</v>
      </c>
      <c r="B19" s="12" t="s">
        <v>51</v>
      </c>
      <c r="C19" s="12" t="s">
        <v>52</v>
      </c>
      <c r="D19" s="13" t="s">
        <v>17</v>
      </c>
      <c r="E19" s="14">
        <v>35000</v>
      </c>
      <c r="F19" s="14">
        <v>0</v>
      </c>
      <c r="G19" s="14">
        <v>1064</v>
      </c>
      <c r="H19" s="14">
        <v>1004.5</v>
      </c>
      <c r="I19" s="14">
        <v>125</v>
      </c>
      <c r="J19" s="15">
        <v>32806.5</v>
      </c>
      <c r="K19" s="16" t="s">
        <v>18</v>
      </c>
    </row>
    <row r="20" spans="1:11">
      <c r="A20" s="12" t="s">
        <v>53</v>
      </c>
      <c r="B20" s="12" t="s">
        <v>54</v>
      </c>
      <c r="C20" s="12" t="s">
        <v>55</v>
      </c>
      <c r="D20" s="13" t="s">
        <v>17</v>
      </c>
      <c r="E20" s="14">
        <v>30000</v>
      </c>
      <c r="F20" s="14">
        <v>0</v>
      </c>
      <c r="G20" s="14">
        <v>912</v>
      </c>
      <c r="H20" s="14">
        <v>861</v>
      </c>
      <c r="I20" s="14">
        <v>16990.419999999998</v>
      </c>
      <c r="J20" s="15">
        <v>11236.58</v>
      </c>
      <c r="K20" s="16" t="s">
        <v>24</v>
      </c>
    </row>
    <row r="21" spans="1:11">
      <c r="A21" s="12" t="s">
        <v>56</v>
      </c>
      <c r="B21" s="12" t="s">
        <v>57</v>
      </c>
      <c r="C21" s="12" t="s">
        <v>55</v>
      </c>
      <c r="D21" s="13" t="s">
        <v>17</v>
      </c>
      <c r="E21" s="14">
        <v>30000</v>
      </c>
      <c r="F21" s="14">
        <v>0</v>
      </c>
      <c r="G21" s="14">
        <v>912</v>
      </c>
      <c r="H21" s="14">
        <v>861</v>
      </c>
      <c r="I21" s="14">
        <v>11795.59</v>
      </c>
      <c r="J21" s="15">
        <v>16431.41</v>
      </c>
      <c r="K21" s="16" t="s">
        <v>24</v>
      </c>
    </row>
    <row r="22" spans="1:11">
      <c r="A22" s="12" t="s">
        <v>58</v>
      </c>
      <c r="B22" s="12" t="s">
        <v>59</v>
      </c>
      <c r="C22" s="12" t="s">
        <v>55</v>
      </c>
      <c r="D22" s="13" t="s">
        <v>17</v>
      </c>
      <c r="E22" s="14">
        <v>30000</v>
      </c>
      <c r="F22" s="14">
        <v>0</v>
      </c>
      <c r="G22" s="14">
        <v>912</v>
      </c>
      <c r="H22" s="14">
        <v>861</v>
      </c>
      <c r="I22" s="14">
        <v>10618.32</v>
      </c>
      <c r="J22" s="15">
        <v>17608.68</v>
      </c>
      <c r="K22" s="16" t="s">
        <v>18</v>
      </c>
    </row>
    <row r="23" spans="1:11">
      <c r="A23" s="12" t="s">
        <v>60</v>
      </c>
      <c r="B23" s="12" t="s">
        <v>57</v>
      </c>
      <c r="C23" s="12" t="s">
        <v>55</v>
      </c>
      <c r="D23" s="13" t="s">
        <v>17</v>
      </c>
      <c r="E23" s="14">
        <v>30000</v>
      </c>
      <c r="F23" s="14">
        <v>0</v>
      </c>
      <c r="G23" s="14">
        <v>912</v>
      </c>
      <c r="H23" s="14">
        <v>861</v>
      </c>
      <c r="I23" s="14">
        <v>75</v>
      </c>
      <c r="J23" s="15">
        <v>28152</v>
      </c>
      <c r="K23" s="16" t="s">
        <v>24</v>
      </c>
    </row>
    <row r="24" spans="1:11">
      <c r="A24" s="12" t="s">
        <v>61</v>
      </c>
      <c r="B24" s="12" t="s">
        <v>62</v>
      </c>
      <c r="C24" s="12" t="s">
        <v>55</v>
      </c>
      <c r="D24" s="13" t="s">
        <v>17</v>
      </c>
      <c r="E24" s="14">
        <v>30000</v>
      </c>
      <c r="F24" s="14">
        <v>0</v>
      </c>
      <c r="G24" s="14">
        <v>912</v>
      </c>
      <c r="H24" s="14">
        <v>861</v>
      </c>
      <c r="I24" s="14">
        <v>4740.8300000000017</v>
      </c>
      <c r="J24" s="15">
        <v>23486.17</v>
      </c>
      <c r="K24" s="16" t="s">
        <v>18</v>
      </c>
    </row>
    <row r="25" spans="1:11">
      <c r="A25" s="12" t="s">
        <v>63</v>
      </c>
      <c r="B25" s="12" t="s">
        <v>64</v>
      </c>
      <c r="C25" s="12" t="s">
        <v>55</v>
      </c>
      <c r="D25" s="13" t="s">
        <v>17</v>
      </c>
      <c r="E25" s="14">
        <v>24000</v>
      </c>
      <c r="F25" s="14">
        <v>0</v>
      </c>
      <c r="G25" s="14">
        <v>729.6</v>
      </c>
      <c r="H25" s="14">
        <v>688.8</v>
      </c>
      <c r="I25" s="14">
        <v>1859.1600000000012</v>
      </c>
      <c r="J25" s="15">
        <v>20722.439999999999</v>
      </c>
      <c r="K25" s="16" t="s">
        <v>24</v>
      </c>
    </row>
    <row r="26" spans="1:11">
      <c r="A26" s="12" t="s">
        <v>65</v>
      </c>
      <c r="B26" s="17">
        <f>SUBTOTAL(103,Tabla7[CARGO])</f>
        <v>19</v>
      </c>
      <c r="C26" s="12"/>
      <c r="D26" s="12"/>
      <c r="E26" s="18">
        <f>SUBTOTAL(109,Tabla7[INGRESO BRUTO])</f>
        <v>748000.55</v>
      </c>
      <c r="F26" s="18">
        <f>SUBTOTAL(109,Tabla7[ISR])</f>
        <v>31324.329999999998</v>
      </c>
      <c r="G26" s="18">
        <f>SUBTOTAL(109,Tabla7[SFS])</f>
        <v>22739.219999999998</v>
      </c>
      <c r="H26" s="18">
        <f>SUBTOTAL(109,Tabla7[AFP])</f>
        <v>21467.62</v>
      </c>
      <c r="I26" s="18">
        <f>SUBTOTAL(109,Tabla7[INGRESO NETO])</f>
        <v>589295.11</v>
      </c>
      <c r="J26" s="18">
        <f>SUBTOTAL(109,Tabla7[INGRESO NETO])</f>
        <v>589295.11</v>
      </c>
      <c r="K26" s="12"/>
    </row>
    <row r="27" spans="1:11">
      <c r="A27" s="12"/>
      <c r="B27" s="17"/>
      <c r="C27" s="12"/>
      <c r="D27" s="12"/>
      <c r="E27" s="18"/>
      <c r="F27" s="18"/>
      <c r="G27" s="18"/>
      <c r="H27" s="18"/>
      <c r="I27" s="18"/>
      <c r="J27" s="18"/>
      <c r="K27" s="12"/>
    </row>
    <row r="28" spans="1:11">
      <c r="A28" s="12"/>
      <c r="B28" s="17"/>
      <c r="C28" s="12"/>
      <c r="D28" s="12"/>
      <c r="E28" s="18"/>
      <c r="F28" s="18"/>
      <c r="G28" s="18"/>
      <c r="H28" s="18"/>
      <c r="I28" s="18"/>
      <c r="J28" s="18"/>
      <c r="K28" s="12"/>
    </row>
    <row r="29" spans="1:11">
      <c r="A29" s="12"/>
      <c r="B29" s="17"/>
      <c r="C29" s="12"/>
      <c r="D29" s="12"/>
      <c r="E29" s="18"/>
      <c r="F29" s="18"/>
      <c r="G29" s="18"/>
      <c r="H29" s="18"/>
      <c r="I29" s="18"/>
      <c r="J29" s="18"/>
      <c r="K29" s="12"/>
    </row>
    <row r="30" spans="1:11">
      <c r="A30" s="12"/>
      <c r="B30" s="17"/>
      <c r="C30" s="12"/>
      <c r="D30" s="12"/>
      <c r="E30" s="18"/>
      <c r="F30" s="18"/>
      <c r="G30" s="18"/>
      <c r="H30" s="18"/>
      <c r="I30" s="18"/>
      <c r="J30" s="18"/>
      <c r="K30" s="12"/>
    </row>
    <row r="31" spans="1:11">
      <c r="A31" s="12"/>
      <c r="B31" s="17"/>
      <c r="C31" s="12"/>
      <c r="D31" s="12"/>
      <c r="E31" s="18"/>
      <c r="F31" s="18"/>
      <c r="G31" s="18"/>
      <c r="H31" s="18"/>
      <c r="I31" s="18"/>
      <c r="J31" s="18"/>
      <c r="K31" s="12"/>
    </row>
    <row r="32" spans="1:11">
      <c r="A32" s="12"/>
      <c r="B32" s="17"/>
      <c r="C32" s="12"/>
      <c r="D32" s="12"/>
      <c r="E32" s="18"/>
      <c r="F32" s="18"/>
      <c r="G32" s="18"/>
      <c r="H32" s="18"/>
      <c r="I32" s="18"/>
      <c r="J32" s="18"/>
      <c r="K32" s="12"/>
    </row>
    <row r="33" spans="1:2" ht="25.5">
      <c r="A33" s="19" t="s">
        <v>66</v>
      </c>
      <c r="B33" s="10"/>
    </row>
    <row r="34" spans="1:2">
      <c r="A34" s="20"/>
      <c r="B34" s="8"/>
    </row>
  </sheetData>
  <conditionalFormatting sqref="A33">
    <cfRule type="duplicateValues" dxfId="25" priority="1"/>
  </conditionalFormatting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BBF15C6322549B35D4D93D2BA63D2" ma:contentTypeVersion="12" ma:contentTypeDescription="Create a new document." ma:contentTypeScope="" ma:versionID="b8f0064ca97a958246ca90a505516879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8b7d910d19ce627ab4fe0978ccc1e2be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73184680-B704-44F2-93F7-095BAAD37F65}"/>
</file>

<file path=customXml/itemProps2.xml><?xml version="1.0" encoding="utf-8"?>
<ds:datastoreItem xmlns:ds="http://schemas.openxmlformats.org/officeDocument/2006/customXml" ds:itemID="{81285829-F8C1-4434-82E1-319EAB98375F}"/>
</file>

<file path=customXml/itemProps3.xml><?xml version="1.0" encoding="utf-8"?>
<ds:datastoreItem xmlns:ds="http://schemas.openxmlformats.org/officeDocument/2006/customXml" ds:itemID="{46F47D80-DECD-4DD0-9057-D12D6B9D77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TRAM.PENS.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Xabier De León</dc:creator>
  <cp:lastModifiedBy>Xabier De León</cp:lastModifiedBy>
  <dcterms:created xsi:type="dcterms:W3CDTF">2026-07-10T15:24:56Z</dcterms:created>
  <dcterms:modified xsi:type="dcterms:W3CDTF">2026-07-10T15:26:28Z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