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ministeriodeculturado.sharepoint.com/sites/DirdePlanificacinyDesarrollo/Departamento de Formulacin Monitoreo y Evaluacin de PPP/POA 2026/Informe Evaluación de Metas Fisica-Financiera 2026/"/>
    </mc:Choice>
  </mc:AlternateContent>
  <xr:revisionPtr revIDLastSave="93" documentId="8_{32F4D59E-E287-4461-A8C5-BAA906A2F47F}" xr6:coauthVersionLast="47" xr6:coauthVersionMax="47" xr10:uidLastSave="{D7D31236-7FFD-45FF-85E5-66D840413BC0}"/>
  <bookViews>
    <workbookView xWindow="-108" yWindow="-108" windowWidth="23256" windowHeight="12456" xr2:uid="{C973F918-DABE-47A0-A72A-63367D67D37F}"/>
  </bookViews>
  <sheets>
    <sheet name="t-2" sheetId="1" r:id="rId1"/>
    <sheet name="Datos del Producto " sheetId="2" r:id="rId2"/>
  </sheets>
  <definedNames>
    <definedName name="_xlnm.Print_Titles" localSheetId="0">'t-2'!$28:$28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C8" i="2" l="1"/>
  <c r="C25" i="1" s="1"/>
  <c r="B8" i="2"/>
  <c r="A25" i="1" s="1"/>
  <c r="J33" i="1"/>
  <c r="J32" i="1" l="1"/>
  <c r="I33" i="1" l="1"/>
  <c r="J31" i="1"/>
  <c r="I31" i="1"/>
  <c r="J29" i="1"/>
  <c r="I29" i="1"/>
  <c r="I32" i="1"/>
  <c r="I30" i="1"/>
  <c r="I25" i="1" l="1"/>
</calcChain>
</file>

<file path=xl/sharedStrings.xml><?xml version="1.0" encoding="utf-8"?>
<sst xmlns="http://schemas.openxmlformats.org/spreadsheetml/2006/main" count="102" uniqueCount="98">
  <si>
    <t>Código</t>
  </si>
  <si>
    <t>Documento Relacionado</t>
  </si>
  <si>
    <t>Fecha Versión</t>
  </si>
  <si>
    <t>Versión</t>
  </si>
  <si>
    <t>DEC-FOR013</t>
  </si>
  <si>
    <t>I -Información Instituciónal</t>
  </si>
  <si>
    <t>I.I - Completar los datos requeridos sobre la institución</t>
  </si>
  <si>
    <t>Capítulo</t>
  </si>
  <si>
    <t>0216 - Ministerio de Cultura</t>
  </si>
  <si>
    <t>Subcapítulo</t>
  </si>
  <si>
    <t>01</t>
  </si>
  <si>
    <t>Unidad Ejecutora</t>
  </si>
  <si>
    <t>0001</t>
  </si>
  <si>
    <t>Misión</t>
  </si>
  <si>
    <t>Formular, aplicar y regir las políticas públicas en materia cultural, de forma participativa, inclusiva y diversa, salvaguardando el patrimonio cultural y las manifestaciones creativas, a fin de preservar la identidad nacional, garantizando los derechos culturales del pueblo dominicano para contribuir al desarrollo sostenible de la nación.</t>
  </si>
  <si>
    <t>Visión</t>
  </si>
  <si>
    <t>Ser una institución con excelencia en materia de políticas públicas culturales, que promueva una ciudadanía cultural, auspiciando la conservación y difusión de los bienes y manifestaciones culturales de la nación.</t>
  </si>
  <si>
    <t>II. Contribución a la Estrategia Nacional de Desarrollo</t>
  </si>
  <si>
    <t>Eje estratégico:</t>
  </si>
  <si>
    <t>DESARROLLO SOCIAL</t>
  </si>
  <si>
    <t>Objetivo general:</t>
  </si>
  <si>
    <t>Cultura e identidad nacional en un mundo global</t>
  </si>
  <si>
    <t>Objetivo(s) específico(s):</t>
  </si>
  <si>
    <t>2.6.1</t>
  </si>
  <si>
    <t>Recuperar, promover y desarrollar los diferentes procesos y manifestaciones culturales que reafirman la identidad nacional, en un marco de participación, pluralidad, equidad de género y apertura al entorno regional y global</t>
  </si>
  <si>
    <t>III. Información del Programa</t>
  </si>
  <si>
    <t>Nombre:</t>
  </si>
  <si>
    <t>Programa 12; Programa 13</t>
  </si>
  <si>
    <t>Descripción:</t>
  </si>
  <si>
    <t>Programa 12: Difusión Patrimonio Cultural [material e inmaterial]
Programa 13: -Fomento y desarrollo de la cultura</t>
  </si>
  <si>
    <r>
      <t>Beneficiarios:</t>
    </r>
    <r>
      <rPr>
        <sz val="12"/>
        <color rgb="FF000000"/>
        <rFont val="Century Gothic"/>
        <family val="2"/>
      </rPr>
      <t xml:space="preserve"> </t>
    </r>
  </si>
  <si>
    <t>Artistas, escritores y poetas, 
Publico en general, 
Creadores e intelectuales, 
Poblacion nacional y extranjera</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</si>
  <si>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</si>
  <si>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</si>
  <si>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</si>
  <si>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</si>
  <si>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</si>
  <si>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</si>
  <si>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</si>
  <si>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</si>
  <si>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T4</t>
  </si>
  <si>
    <t xml:space="preserve"> Presupuesto Anual</t>
  </si>
  <si>
    <t xml:space="preserve">Programación Trimestral </t>
  </si>
  <si>
    <t>Ejecución Trimestral</t>
  </si>
  <si>
    <t>Avance</t>
  </si>
  <si>
    <t>Producto</t>
  </si>
  <si>
    <t>Indicador</t>
  </si>
  <si>
    <t>Física
(A)</t>
  </si>
  <si>
    <t>Financiera
(B)</t>
  </si>
  <si>
    <t>Física
(C)</t>
  </si>
  <si>
    <t>Financiera
(D)</t>
  </si>
  <si>
    <t>Física 
(E)</t>
  </si>
  <si>
    <t>Financiera 
 (F)</t>
  </si>
  <si>
    <t>Física 
(%)
 G=E/C</t>
  </si>
  <si>
    <t>Financiero 
(%) 
H=F/D</t>
  </si>
  <si>
    <t>Columna1</t>
  </si>
  <si>
    <t xml:space="preserve"> 5849- Publicaciones y ediciones de obras literarias, artísticas y culturales </t>
  </si>
  <si>
    <t>Número de publicaciones</t>
  </si>
  <si>
    <t>5851- Artistas e intelectuales reciben premios a la innovación y emprendimiento cultural</t>
  </si>
  <si>
    <t>Número de artistas premiados</t>
  </si>
  <si>
    <t xml:space="preserve"> 7726- Sector cultural recibe formación en arte y áreas del quehacer cultural</t>
  </si>
  <si>
    <t>Número de profesionales recibiendo formación</t>
  </si>
  <si>
    <t>6530- Población nacional y extranjera accede a oferta literaria a través de eventos para el fomento de la lectura y la cultura</t>
  </si>
  <si>
    <t>Número de participantes</t>
  </si>
  <si>
    <t>5850- Público en general disfrutando de las creaciones y expresiones humanas a través de recursos plásticos, lingüísticos o sonoros, bienes y servicios de las industrias culturales y reconocimientos al talento</t>
  </si>
  <si>
    <t>V. Análisis de los Logros y Desviaciones</t>
  </si>
  <si>
    <t>V.I - Información de Logros y Desviaciones por Producto</t>
  </si>
  <si>
    <t xml:space="preserve">Producto: </t>
  </si>
  <si>
    <t xml:space="preserve">1)5849     2)5851         3)	7726       4)	6530    5)	5850
</t>
  </si>
  <si>
    <t xml:space="preserve">Descripción del producto: </t>
  </si>
  <si>
    <t>1)	Publicaciones y ediciones de obras literarias, artísticas y culturales 
2)	Artistas e intelectuales reciben premios a la innovación y emprendimiento cultural
3)	Sector cultural recibe formación en arte y áreas del quehacer cultural
4)	Población nacional y extranjera accede a oferta literaria a través de eventos para el fomento de la lectura y la cultura
5)	Público en general disfrutando de las creaciones y expresiones humanas a través de recursos plásticos, lingüísticos o sonoros, bienes y servicios de las industrias culturales y reconocimientos al talento</t>
  </si>
  <si>
    <t>Logros alcanzados:</t>
  </si>
  <si>
    <t>Cumplimiento de Premiación de las expresiones del arte y la cultura</t>
  </si>
  <si>
    <t>Cumplimiento de Desfile Nacional de Carnaval</t>
  </si>
  <si>
    <t>Cumplimiento  de Festivales  de las expresiones artísticas y culturales</t>
  </si>
  <si>
    <t>Causas y justificación del desvío:</t>
  </si>
  <si>
    <t xml:space="preserve">Segundo Semestre: </t>
  </si>
  <si>
    <t>Producto 5849:</t>
  </si>
  <si>
    <t xml:space="preserve">
Producto 5851:</t>
  </si>
  <si>
    <t>Producto 7726:</t>
  </si>
  <si>
    <t>Producto 6530:</t>
  </si>
  <si>
    <t xml:space="preserve">Producto 5850: </t>
  </si>
  <si>
    <t>.</t>
  </si>
  <si>
    <t xml:space="preserve">VI. I - De acuerdo a los eventos presentados durante la ejecución del producto, ¿qué aspecto puede mejorarse? </t>
  </si>
  <si>
    <t>Luis A. Rodríguez G.</t>
  </si>
  <si>
    <t>Ana De Peña</t>
  </si>
  <si>
    <t>Encargado</t>
  </si>
  <si>
    <t>Directora</t>
  </si>
  <si>
    <t>Departamento de Formulación, Monitoreo y Evaluación de PPP</t>
  </si>
  <si>
    <t>Dirección de Planificación y Desarrollo</t>
  </si>
  <si>
    <t xml:space="preserve">Producto </t>
  </si>
  <si>
    <t>total</t>
  </si>
  <si>
    <t>Informe de Evaluación  de las Metas Físicas-Financieras  abril- junio   2026</t>
  </si>
  <si>
    <t>Esta Ejecución financiera corresponde a  incumplimiento de las aprobaciones  presupuestarias solicitada al inicio del período para la realización de Feria Regional del Libro 2026 . Estos factores ocasionaron que la ejecución financiera presentara variación entre el presupuesto programado y los gastos efectivamente ejecutado en los diferentes productos,  No obstante, las decisiones adoptadas respondieron a la necesidad de cumplir con los objetivos institucionales y asegurar la continuidad de las operaciones, procurando en todo momento un uso eficiente y responsable de los recursos disponibles.</t>
  </si>
  <si>
    <t xml:space="preserve">El producto 7726 no presenta deviación Física.                                                                                                                                                                                                                                                                                                                                                                                                                                   El producto 7726 presenta una desviación financiera de 97% Esta situación se originó durante el proceso de elaboración y tramitación de las acciones de personal, en el cual no fue considerada la actividad presupuestaria correspondiente para la correcta imputación del gasto. En consecuencia, los pagos fueron registrados en una actividad central, cuando debieron imputarse a la actividad 13-02-00-0002 "Fortalecimiento técnico/profesional cultural", vinculada al producto 7726 "Sector cultural recibe formación en arte y áreas del quehacer cultural". Es importante destacar que esta situación corresponde únicamente a una desviación en la clasificación programática del gasto dentro del SIGEF y no afectó la ejecución física ni el cumplimiento de las metas institucionales. Los servicios contratados fueron prestados en su totalidad conforme a la planificación aprobada, ejecutándose las actividades de formación y difusión artística previstas para el período mayo–diciembre de 2026.                                                                                                                                                                     </t>
  </si>
  <si>
    <t>El producto 6530 no presenta desviación física.                                                                                                                                                                                                                                                                                                                                                                                                                                El producto 6530 presenta una desviación financiera de un 24.55 %. Se originó como consecuencia del incumplimiento de las aprobaciones  presupuestarias solicitada al inicio del período para la realización de Feria Regional del Libro 2026 . Estos factores ocasionaron que la ejecución financiera presentara variación entre el presupuesto programado y los gastos efectivamente ejecutado en los diferentes productos,  No obstante, las decisiones adoptadas respondieron a la necesidad de cumplir con los objetivos institucionales y asegurar la continuidad de las operaciones, procurando en todo momento un uso eficiente y responsable de los recursos disponibles.</t>
  </si>
  <si>
    <t>El Producto 5850 no presenta desviación física.                                                                                                                                                                                                                                                                                                                                                                                                                                El Producto 5850 presenta una desviación financiera de 48.89 %. Esta Ejecución financiera corresponde a  incumplimiento de las aprobaciones  presupuestarias solicitada al inicio del período para la realización de Feria Regional del Libro 2026 . Estos factores ocasionaron que la ejecución financiera presentara variación entre el presupuesto programado y los gastos efectivamente ejecutado en los diferentes productos,  No obstante, las decisiones adoptadas respondieron a la necesidad de cumplir con los objetivos institucionales y asegurar la continuidad de las operaciones, procurando en todo momento un uso eficiente y responsable de los recursos disponibles.</t>
  </si>
  <si>
    <t>El producto 5849 presenta desviación física y financiera de un 100%  debido a retrasos el los procesos de Compras. Este producto fue reprogramado para ser ejecutado en el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</si>
</sst>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0;\-#,##0.00"/>
    <numFmt numFmtId="166" formatCode="[$-10409]#,##0;\-#,##0"/>
    <numFmt numFmtId="167" formatCode="[$-10409]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1"/>
      <color theme="1"/>
      <name val="Calibri"/>
      <family val="2"/>
      <scheme val="minor"/>
    </font>
    <font>
      <sz val="11"/>
      <name val="Calibri"/>
      <family val="2"/>
    </font>
    <font>
      <sz val="10"/>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sz val="10"/>
      <name val="Calibri"/>
      <family val="2"/>
    </font>
    <font>
      <b/>
      <sz val="7.5"/>
      <name val="Arial"/>
      <family val="2"/>
    </font>
    <font>
      <b/>
      <sz val="12"/>
      <name val="Arial"/>
      <family val="2"/>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2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0" fontId="3" fillId="2" borderId="1" xfId="0" applyFont="1" applyFill="1" applyBorder="1" applyAlignment="1">
      <alignment vertical="top" wrapText="1"/>
    </xf>
    <xf numFmtId="0" fontId="0" fillId="0" borderId="0" xfId="0" applyProtection="1">
      <protection locked="0"/>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9" xfId="0" applyFont="1" applyBorder="1" applyAlignment="1">
      <alignment vertical="center"/>
    </xf>
    <xf numFmtId="0" fontId="2" fillId="0" borderId="19" xfId="0" applyFont="1" applyBorder="1"/>
    <xf numFmtId="0" fontId="11" fillId="0" borderId="0" xfId="0" applyFont="1" applyProtection="1">
      <protection locked="0"/>
    </xf>
    <xf numFmtId="0" fontId="12" fillId="0" borderId="20" xfId="0" applyFont="1" applyBorder="1" applyAlignment="1">
      <alignment horizontal="center" vertical="center" wrapText="1"/>
    </xf>
    <xf numFmtId="0" fontId="12" fillId="0" borderId="20" xfId="0" applyFont="1" applyBorder="1" applyAlignment="1">
      <alignment horizontal="center" vertical="center"/>
    </xf>
    <xf numFmtId="0" fontId="12" fillId="0" borderId="20" xfId="0" applyFont="1" applyBorder="1" applyAlignment="1" applyProtection="1">
      <alignment horizontal="center" vertical="center" wrapText="1"/>
      <protection locked="0"/>
    </xf>
    <xf numFmtId="0" fontId="9" fillId="0" borderId="19" xfId="0" applyFont="1" applyBorder="1" applyAlignment="1">
      <alignment vertical="center" wrapText="1"/>
    </xf>
    <xf numFmtId="165" fontId="0" fillId="0" borderId="0" xfId="0" applyNumberFormat="1"/>
    <xf numFmtId="0" fontId="16" fillId="9" borderId="19" xfId="0" applyFont="1" applyFill="1" applyBorder="1" applyAlignment="1">
      <alignment horizontal="center" vertical="center" wrapText="1" readingOrder="1"/>
    </xf>
    <xf numFmtId="0" fontId="17" fillId="0" borderId="19" xfId="0" applyFont="1" applyBorder="1" applyAlignment="1" applyProtection="1">
      <alignment horizontal="center" vertical="center" wrapText="1"/>
      <protection locked="0"/>
    </xf>
    <xf numFmtId="166" fontId="17" fillId="0" borderId="19" xfId="0" applyNumberFormat="1" applyFont="1" applyBorder="1" applyAlignment="1">
      <alignment horizontal="center" vertical="center" wrapText="1" readingOrder="1"/>
    </xf>
    <xf numFmtId="10" fontId="17" fillId="8" borderId="19" xfId="2" applyNumberFormat="1" applyFont="1" applyFill="1" applyBorder="1" applyAlignment="1" applyProtection="1">
      <alignment horizontal="center" vertical="center" wrapText="1" readingOrder="1"/>
      <protection locked="0"/>
    </xf>
    <xf numFmtId="167" fontId="17" fillId="8" borderId="19" xfId="0" applyNumberFormat="1" applyFont="1" applyFill="1" applyBorder="1" applyAlignment="1" applyProtection="1">
      <alignment horizontal="center" vertical="center" wrapText="1" readingOrder="1"/>
      <protection locked="0"/>
    </xf>
    <xf numFmtId="0" fontId="9" fillId="0" borderId="19" xfId="0" applyFont="1" applyBorder="1" applyAlignment="1" applyProtection="1">
      <alignment vertical="center" wrapText="1"/>
      <protection locked="0"/>
    </xf>
    <xf numFmtId="0" fontId="10" fillId="0" borderId="24" xfId="0" applyFont="1" applyBorder="1" applyAlignment="1" applyProtection="1">
      <alignment vertical="center" wrapText="1"/>
      <protection locked="0"/>
    </xf>
    <xf numFmtId="0" fontId="10" fillId="0" borderId="0" xfId="0" applyFont="1" applyAlignment="1" applyProtection="1">
      <alignment vertical="center" wrapText="1"/>
      <protection locked="0"/>
    </xf>
    <xf numFmtId="0" fontId="18" fillId="0" borderId="0" xfId="0" applyFont="1" applyAlignment="1">
      <alignment vertical="center" wrapText="1"/>
    </xf>
    <xf numFmtId="43" fontId="17" fillId="0" borderId="19" xfId="1" applyFont="1" applyBorder="1" applyAlignment="1">
      <alignment horizontal="center" vertical="center" wrapText="1" readingOrder="1"/>
    </xf>
    <xf numFmtId="0" fontId="17" fillId="0" borderId="19" xfId="0" applyFont="1" applyBorder="1" applyAlignment="1" applyProtection="1">
      <alignment horizontal="left" vertical="top" wrapText="1"/>
      <protection locked="0"/>
    </xf>
    <xf numFmtId="0" fontId="11" fillId="0" borderId="24" xfId="0" applyFont="1" applyBorder="1" applyProtection="1">
      <protection locked="0"/>
    </xf>
    <xf numFmtId="0" fontId="19" fillId="0" borderId="0" xfId="0" applyFont="1" applyAlignment="1">
      <alignment vertical="center"/>
    </xf>
    <xf numFmtId="0" fontId="20" fillId="0" borderId="0" xfId="0" applyFont="1" applyAlignment="1">
      <alignment horizontal="justify" vertical="center"/>
    </xf>
    <xf numFmtId="0" fontId="19" fillId="0" borderId="0" xfId="0" applyFont="1" applyAlignment="1">
      <alignment horizontal="justify" vertical="center"/>
    </xf>
    <xf numFmtId="0" fontId="8" fillId="0" borderId="0" xfId="0" applyFont="1" applyAlignment="1">
      <alignment horizontal="left" vertical="center" wrapText="1"/>
    </xf>
    <xf numFmtId="0" fontId="0" fillId="0" borderId="0" xfId="0" applyAlignment="1">
      <alignment horizontal="center"/>
    </xf>
    <xf numFmtId="0" fontId="2" fillId="0" borderId="19" xfId="0" applyFont="1" applyBorder="1" applyAlignment="1" applyProtection="1">
      <alignment horizontal="left" vertical="center" wrapText="1"/>
      <protection locked="0"/>
    </xf>
    <xf numFmtId="43" fontId="0" fillId="0" borderId="0" xfId="1" applyFont="1" applyAlignment="1">
      <alignment horizontal="center"/>
    </xf>
    <xf numFmtId="0" fontId="17" fillId="2" borderId="19" xfId="0" applyFont="1" applyFill="1" applyBorder="1" applyAlignment="1" applyProtection="1">
      <alignment horizontal="left" vertical="top" wrapText="1"/>
      <protection locked="0"/>
    </xf>
    <xf numFmtId="0" fontId="17" fillId="2" borderId="19" xfId="0" applyFont="1" applyFill="1" applyBorder="1" applyAlignment="1" applyProtection="1">
      <alignment horizontal="center" vertical="center" wrapText="1"/>
      <protection locked="0"/>
    </xf>
    <xf numFmtId="166" fontId="17" fillId="2" borderId="19" xfId="0" applyNumberFormat="1" applyFont="1" applyFill="1" applyBorder="1" applyAlignment="1">
      <alignment horizontal="center" vertical="center" wrapText="1" readingOrder="1"/>
    </xf>
    <xf numFmtId="43" fontId="17" fillId="2" borderId="19" xfId="1" applyFont="1" applyFill="1" applyBorder="1" applyAlignment="1">
      <alignment horizontal="center" vertical="center" wrapText="1" readingOrder="1"/>
    </xf>
    <xf numFmtId="165" fontId="17" fillId="2" borderId="19" xfId="0" applyNumberFormat="1" applyFont="1" applyFill="1" applyBorder="1" applyAlignment="1" applyProtection="1">
      <alignment horizontal="center" vertical="center" wrapText="1" readingOrder="1"/>
      <protection locked="0"/>
    </xf>
    <xf numFmtId="10" fontId="17" fillId="2" borderId="19" xfId="2" applyNumberFormat="1" applyFont="1" applyFill="1" applyBorder="1" applyAlignment="1" applyProtection="1">
      <alignment horizontal="center" vertical="center" wrapText="1" readingOrder="1"/>
      <protection locked="0"/>
    </xf>
    <xf numFmtId="167" fontId="17" fillId="2" borderId="19" xfId="0" applyNumberFormat="1" applyFont="1" applyFill="1" applyBorder="1" applyAlignment="1" applyProtection="1">
      <alignment horizontal="center" vertical="center" wrapText="1" readingOrder="1"/>
      <protection locked="0"/>
    </xf>
    <xf numFmtId="0" fontId="0" fillId="2" borderId="0" xfId="0" applyFill="1"/>
    <xf numFmtId="43" fontId="0" fillId="0" borderId="27" xfId="1" applyFont="1" applyBorder="1" applyAlignment="1">
      <alignment horizontal="center"/>
    </xf>
    <xf numFmtId="0" fontId="2" fillId="0" borderId="24" xfId="0" applyFont="1" applyBorder="1" applyAlignment="1">
      <alignment horizontal="center"/>
    </xf>
    <xf numFmtId="0" fontId="2" fillId="0" borderId="0" xfId="0" applyFont="1" applyAlignment="1">
      <alignment horizontal="center"/>
    </xf>
    <xf numFmtId="0" fontId="11" fillId="0" borderId="0" xfId="0" applyFont="1" applyAlignment="1" applyProtection="1">
      <alignment vertical="center"/>
      <protection locked="0"/>
    </xf>
    <xf numFmtId="0" fontId="0" fillId="0" borderId="0" xfId="0" applyAlignment="1">
      <alignment vertical="center"/>
    </xf>
    <xf numFmtId="0" fontId="20" fillId="0" borderId="0" xfId="0" applyFont="1" applyAlignment="1">
      <alignment horizontal="left" vertical="center"/>
    </xf>
    <xf numFmtId="0" fontId="19" fillId="0" borderId="0" xfId="0" applyFont="1" applyAlignment="1">
      <alignment horizontal="left"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 fillId="0" borderId="20"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0" borderId="23" xfId="0" applyFont="1" applyBorder="1" applyAlignment="1" applyProtection="1">
      <alignment horizontal="left" vertical="center" wrapText="1"/>
      <protection locked="0"/>
    </xf>
    <xf numFmtId="0" fontId="12" fillId="0" borderId="19" xfId="0" applyFont="1" applyBorder="1" applyAlignment="1">
      <alignment horizontal="left" vertical="center" wrapText="1"/>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49" fontId="12" fillId="0" borderId="19" xfId="0" quotePrefix="1" applyNumberFormat="1" applyFont="1"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19" xfId="0" applyBorder="1" applyAlignment="1" applyProtection="1">
      <alignment horizontal="left" vertical="center"/>
      <protection locked="0"/>
    </xf>
    <xf numFmtId="4" fontId="11" fillId="0" borderId="19" xfId="1" applyNumberFormat="1" applyFont="1" applyFill="1" applyBorder="1" applyAlignment="1" applyProtection="1">
      <alignment horizontal="center" vertical="center" wrapText="1" readingOrder="1"/>
    </xf>
    <xf numFmtId="4" fontId="11" fillId="0" borderId="20" xfId="1" applyNumberFormat="1" applyFont="1" applyFill="1" applyBorder="1" applyAlignment="1" applyProtection="1">
      <alignment horizontal="center" vertical="center" wrapText="1" readingOrder="1"/>
      <protection locked="0"/>
    </xf>
    <xf numFmtId="4" fontId="11" fillId="0" borderId="21" xfId="1" applyNumberFormat="1" applyFont="1" applyFill="1" applyBorder="1" applyAlignment="1" applyProtection="1">
      <alignment horizontal="center" vertical="center" wrapText="1" readingOrder="1"/>
      <protection locked="0"/>
    </xf>
    <xf numFmtId="4" fontId="11" fillId="0" borderId="22" xfId="1" applyNumberFormat="1" applyFont="1" applyFill="1" applyBorder="1" applyAlignment="1" applyProtection="1">
      <alignment horizontal="center" vertical="center" wrapText="1" readingOrder="1"/>
      <protection locked="0"/>
    </xf>
    <xf numFmtId="10" fontId="11" fillId="8" borderId="19" xfId="2" applyNumberFormat="1" applyFont="1" applyFill="1" applyBorder="1" applyAlignment="1" applyProtection="1">
      <alignment horizontal="center" vertical="center" wrapText="1" readingOrder="1"/>
    </xf>
    <xf numFmtId="0" fontId="10" fillId="0" borderId="19" xfId="0" applyFont="1" applyBorder="1" applyAlignment="1" applyProtection="1">
      <alignment horizontal="left" vertical="center" wrapText="1"/>
      <protection locked="0"/>
    </xf>
    <xf numFmtId="0" fontId="7" fillId="5" borderId="19" xfId="0" applyFont="1" applyFill="1" applyBorder="1" applyAlignment="1">
      <alignment horizontal="left" vertical="center"/>
    </xf>
    <xf numFmtId="0" fontId="8" fillId="6" borderId="19" xfId="0" applyFont="1" applyFill="1" applyBorder="1" applyAlignment="1">
      <alignment horizontal="left" vertical="center"/>
    </xf>
    <xf numFmtId="0" fontId="14" fillId="7" borderId="19" xfId="0" applyFont="1" applyFill="1" applyBorder="1" applyAlignment="1">
      <alignment horizontal="center" vertical="center" wrapText="1" readingOrder="1"/>
    </xf>
    <xf numFmtId="0" fontId="2" fillId="0" borderId="20" xfId="0" applyFont="1" applyBorder="1" applyAlignment="1">
      <alignment horizontal="center"/>
    </xf>
    <xf numFmtId="0" fontId="2" fillId="0" borderId="22" xfId="0" applyFont="1" applyBorder="1" applyAlignment="1">
      <alignment horizontal="center"/>
    </xf>
    <xf numFmtId="0" fontId="15" fillId="9" borderId="19" xfId="0" applyFont="1" applyFill="1" applyBorder="1" applyAlignment="1">
      <alignment horizontal="center" vertical="center" wrapText="1" readingOrder="1"/>
    </xf>
    <xf numFmtId="0" fontId="11" fillId="7" borderId="19" xfId="0" applyFont="1" applyFill="1" applyBorder="1" applyAlignment="1">
      <alignment vertical="top" wrapText="1"/>
    </xf>
    <xf numFmtId="0" fontId="14" fillId="7" borderId="19" xfId="0" applyFont="1" applyFill="1" applyBorder="1" applyAlignment="1">
      <alignment vertical="top" wrapText="1"/>
    </xf>
    <xf numFmtId="0" fontId="8" fillId="6" borderId="23" xfId="0" applyFont="1" applyFill="1" applyBorder="1" applyAlignment="1">
      <alignment horizontal="left" vertical="center" wrapText="1"/>
    </xf>
    <xf numFmtId="0" fontId="21" fillId="0" borderId="19" xfId="0" applyFont="1" applyBorder="1" applyAlignment="1" applyProtection="1">
      <alignment horizontal="left" vertical="center" wrapText="1"/>
      <protection locked="0"/>
    </xf>
    <xf numFmtId="0" fontId="21" fillId="2" borderId="0" xfId="0" applyFont="1" applyFill="1"/>
    <xf numFmtId="0" fontId="17" fillId="2" borderId="19" xfId="0" applyNumberFormat="1" applyFont="1" applyFill="1" applyBorder="1" applyAlignment="1" applyProtection="1">
      <alignment horizontal="center" vertical="center" wrapText="1" readingOrder="1"/>
      <protection locked="0"/>
    </xf>
    <xf numFmtId="3" fontId="17" fillId="2" borderId="19" xfId="0" applyNumberFormat="1" applyFont="1" applyFill="1" applyBorder="1" applyAlignment="1" applyProtection="1">
      <alignment horizontal="center" vertical="center" wrapText="1" readingOrder="1"/>
      <protection locked="0"/>
    </xf>
    <xf numFmtId="43" fontId="17" fillId="2" borderId="19" xfId="0" applyNumberFormat="1" applyFont="1" applyFill="1" applyBorder="1" applyAlignment="1" applyProtection="1">
      <alignment horizontal="center" vertical="center" wrapText="1" readingOrder="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F7A33791-FAED-4AA7-B92F-26F743E3958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982980</xdr:colOff>
      <xdr:row>0</xdr:row>
      <xdr:rowOff>7620</xdr:rowOff>
    </xdr:from>
    <xdr:to>
      <xdr:col>0</xdr:col>
      <xdr:colOff>1592580</xdr:colOff>
      <xdr:row>2</xdr:row>
      <xdr:rowOff>160020</xdr:rowOff>
    </xdr:to>
    <xdr:pic>
      <xdr:nvPicPr>
        <xdr:cNvPr id="2" name="Imagen 1">
          <a:extLst>
            <a:ext uri="{FF2B5EF4-FFF2-40B4-BE49-F238E27FC236}">
              <a16:creationId xmlns:a16="http://schemas.microsoft.com/office/drawing/2014/main" id="{B9719FA0-A3CA-498B-811E-38C4D4C60C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2980" y="7620"/>
          <a:ext cx="609600" cy="701040"/>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F7C26D9-74D5-436A-8AA8-04C866A42CC7}" name="Tabla1" displayName="Tabla1" ref="A28:K33" totalsRowShown="0" headerRowDxfId="14" dataDxfId="12" headerRowBorderDxfId="13" tableBorderDxfId="11" totalsRowBorderDxfId="10">
  <tableColumns count="11">
    <tableColumn id="1" xr3:uid="{D9A2DB43-704A-430C-8DE7-4C16F6BFAE83}" name="Producto" dataDxfId="9"/>
    <tableColumn id="2" xr3:uid="{8FA00311-4EFA-4877-901C-027B115D33D6}" name="Indicador" dataDxfId="8"/>
    <tableColumn id="3" xr3:uid="{EF19D2B0-7F7F-4224-8FCB-5D339986E9C6}" name="Física_x000a_(A)" dataDxfId="7"/>
    <tableColumn id="4" xr3:uid="{FE3F5B0D-8D60-4950-9179-9DB153A0EFDF}" name="Financiera_x000a_(B)" dataDxfId="6" dataCellStyle="Millares"/>
    <tableColumn id="9" xr3:uid="{9E5F81D3-A0F9-4822-BB86-031BC8E65745}" name="Física_x000a_(C)" dataDxfId="5"/>
    <tableColumn id="10" xr3:uid="{625743F6-6C3E-40F8-8583-117F7EEBAC2B}" name="Financiera_x000a_(D)" dataDxfId="4"/>
    <tableColumn id="5" xr3:uid="{89DBDA52-28DC-460A-B21A-C6BD23DBF841}" name="Física _x000a_(E)" dataDxfId="3"/>
    <tableColumn id="6" xr3:uid="{42A36F8C-ACE4-4606-88AE-5FE39BCB3C94}" name="Financiera _x000a_ (F)" dataDxfId="2"/>
    <tableColumn id="7" xr3:uid="{368A2377-C700-406C-B01D-C1680BB1559F}" name="Física _x000a_(%)_x000a_ G=E/C" dataDxfId="1">
      <calculatedColumnFormula>IF(G29&gt;0,G29/Tabla1[[#This Row],[Física
(C)]],0)</calculatedColumnFormula>
    </tableColumn>
    <tableColumn id="8" xr3:uid="{05E24370-DFDD-4612-8FE3-E3D99FCF61B6}" name="Financiero _x000a_(%) _x000a_H=F/D" dataDxfId="0">
      <calculatedColumnFormula>IF(H29&gt;0,H29/Tabla1[[#This Row],[Financiera
(D)]],0)</calculatedColumnFormula>
    </tableColumn>
    <tableColumn id="11" xr3:uid="{C1F771C2-538F-44BE-AAD6-52581435D89E}" name="Columna1"/>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7EA3A-6C62-4A2A-88DB-4BBC4866BA19}">
  <sheetPr>
    <pageSetUpPr fitToPage="1"/>
  </sheetPr>
  <dimension ref="A1:M54"/>
  <sheetViews>
    <sheetView tabSelected="1" zoomScaleNormal="100" zoomScaleSheetLayoutView="100" workbookViewId="0">
      <selection activeCell="B1" sqref="B1:J1"/>
    </sheetView>
  </sheetViews>
  <sheetFormatPr baseColWidth="10" defaultColWidth="11.44140625" defaultRowHeight="14.4" x14ac:dyDescent="0.3"/>
  <cols>
    <col min="1" max="1" width="38" style="11" customWidth="1"/>
    <col min="2" max="2" width="32.5546875" style="11" bestFit="1" customWidth="1"/>
    <col min="3" max="6" width="12.6640625" style="11" customWidth="1"/>
    <col min="7" max="7" width="15.6640625" style="11" customWidth="1"/>
    <col min="8" max="8" width="18.6640625" style="11" customWidth="1"/>
    <col min="9" max="9" width="12.6640625" style="11" customWidth="1"/>
    <col min="10" max="10" width="38.33203125" style="11" customWidth="1"/>
    <col min="11" max="11" width="7" style="11" hidden="1" customWidth="1"/>
    <col min="13" max="13" width="13.44140625" bestFit="1" customWidth="1"/>
  </cols>
  <sheetData>
    <row r="1" spans="1:11" ht="21" x14ac:dyDescent="0.3">
      <c r="A1" s="1"/>
      <c r="B1" s="71" t="s">
        <v>92</v>
      </c>
      <c r="C1" s="72"/>
      <c r="D1" s="72"/>
      <c r="E1" s="72"/>
      <c r="F1" s="72"/>
      <c r="G1" s="72"/>
      <c r="H1" s="72"/>
      <c r="I1" s="72"/>
      <c r="J1" s="73"/>
      <c r="K1" s="2"/>
    </row>
    <row r="2" spans="1:11" ht="21.6" thickBot="1" x14ac:dyDescent="0.35">
      <c r="A2" s="3"/>
      <c r="B2" s="74" t="s">
        <v>0</v>
      </c>
      <c r="C2" s="75"/>
      <c r="D2" s="74" t="s">
        <v>1</v>
      </c>
      <c r="E2" s="75"/>
      <c r="F2" s="75"/>
      <c r="G2" s="75"/>
      <c r="H2" s="76"/>
      <c r="I2" s="4" t="s">
        <v>2</v>
      </c>
      <c r="J2" s="5" t="s">
        <v>3</v>
      </c>
      <c r="K2" s="2"/>
    </row>
    <row r="3" spans="1:11" ht="21.6" thickBot="1" x14ac:dyDescent="0.35">
      <c r="A3" s="6"/>
      <c r="B3" s="77" t="s">
        <v>4</v>
      </c>
      <c r="C3" s="78"/>
      <c r="D3" s="77"/>
      <c r="E3" s="78"/>
      <c r="F3" s="78"/>
      <c r="G3" s="78"/>
      <c r="H3" s="79"/>
      <c r="I3" s="7"/>
      <c r="J3" s="8"/>
      <c r="K3" s="2"/>
    </row>
    <row r="4" spans="1:11" x14ac:dyDescent="0.3">
      <c r="A4" s="51"/>
      <c r="B4" s="52"/>
      <c r="C4" s="52"/>
      <c r="D4" s="53"/>
      <c r="E4" s="53"/>
      <c r="F4" s="53"/>
      <c r="G4" s="53"/>
      <c r="H4" s="53"/>
      <c r="I4" s="52"/>
      <c r="J4" s="54"/>
      <c r="K4" s="2"/>
    </row>
    <row r="5" spans="1:11" ht="3" customHeight="1" x14ac:dyDescent="0.3">
      <c r="A5" s="65"/>
      <c r="B5" s="66"/>
      <c r="C5" s="66"/>
      <c r="D5" s="66"/>
      <c r="E5" s="66"/>
      <c r="F5" s="66"/>
      <c r="G5" s="66"/>
      <c r="H5" s="66"/>
      <c r="I5" s="66"/>
      <c r="J5" s="67"/>
      <c r="K5" s="2"/>
    </row>
    <row r="6" spans="1:11" ht="15.6" x14ac:dyDescent="0.3">
      <c r="A6" s="68" t="s">
        <v>5</v>
      </c>
      <c r="B6" s="69"/>
      <c r="C6" s="69"/>
      <c r="D6" s="69"/>
      <c r="E6" s="69"/>
      <c r="F6" s="69"/>
      <c r="G6" s="69"/>
      <c r="H6" s="69"/>
      <c r="I6" s="69"/>
      <c r="J6" s="70"/>
      <c r="K6" s="2"/>
    </row>
    <row r="7" spans="1:11" ht="15.6" x14ac:dyDescent="0.3">
      <c r="A7" s="80" t="s">
        <v>6</v>
      </c>
      <c r="B7" s="81"/>
      <c r="C7" s="81"/>
      <c r="D7" s="81"/>
      <c r="E7" s="81"/>
      <c r="F7" s="81"/>
      <c r="G7" s="81"/>
      <c r="H7" s="81"/>
      <c r="I7" s="81"/>
      <c r="J7" s="82"/>
      <c r="K7" s="2"/>
    </row>
    <row r="8" spans="1:11" x14ac:dyDescent="0.3">
      <c r="A8" s="9" t="s">
        <v>7</v>
      </c>
      <c r="B8" s="83" t="s">
        <v>8</v>
      </c>
      <c r="C8" s="83"/>
      <c r="D8" s="83"/>
      <c r="E8" s="83"/>
      <c r="F8" s="83"/>
      <c r="G8" s="83"/>
      <c r="H8" s="83"/>
      <c r="I8" s="83"/>
      <c r="J8" s="83"/>
      <c r="K8" s="2"/>
    </row>
    <row r="9" spans="1:11" ht="15" customHeight="1" x14ac:dyDescent="0.3">
      <c r="A9" s="10" t="s">
        <v>9</v>
      </c>
      <c r="B9" s="83" t="s">
        <v>10</v>
      </c>
      <c r="C9" s="83"/>
      <c r="D9" s="83"/>
      <c r="E9" s="83"/>
      <c r="F9" s="83"/>
      <c r="G9" s="83"/>
      <c r="H9" s="83"/>
      <c r="I9" s="83"/>
      <c r="J9" s="83"/>
      <c r="K9" s="2"/>
    </row>
    <row r="10" spans="1:11" x14ac:dyDescent="0.3">
      <c r="A10" s="10" t="s">
        <v>11</v>
      </c>
      <c r="B10" s="83" t="s">
        <v>12</v>
      </c>
      <c r="C10" s="83"/>
      <c r="D10" s="83"/>
      <c r="E10" s="83"/>
      <c r="F10" s="83"/>
      <c r="G10" s="83"/>
      <c r="H10" s="83"/>
      <c r="I10" s="83"/>
      <c r="J10" s="83"/>
      <c r="K10" s="2"/>
    </row>
    <row r="11" spans="1:11" ht="54.6" customHeight="1" x14ac:dyDescent="0.3">
      <c r="A11" s="9" t="s">
        <v>13</v>
      </c>
      <c r="B11" s="84" t="s">
        <v>14</v>
      </c>
      <c r="C11" s="85"/>
      <c r="D11" s="85"/>
      <c r="E11" s="85"/>
      <c r="F11" s="85"/>
      <c r="G11" s="85"/>
      <c r="H11" s="85"/>
      <c r="I11" s="85"/>
      <c r="J11" s="85"/>
    </row>
    <row r="12" spans="1:11" ht="36" customHeight="1" x14ac:dyDescent="0.3">
      <c r="A12" s="9" t="s">
        <v>15</v>
      </c>
      <c r="B12" s="84" t="s">
        <v>16</v>
      </c>
      <c r="C12" s="85"/>
      <c r="D12" s="85"/>
      <c r="E12" s="85"/>
      <c r="F12" s="85"/>
      <c r="G12" s="85"/>
      <c r="H12" s="85"/>
      <c r="I12" s="85"/>
      <c r="J12" s="85"/>
    </row>
    <row r="13" spans="1:11" ht="15.6" x14ac:dyDescent="0.3">
      <c r="A13" s="68" t="s">
        <v>17</v>
      </c>
      <c r="B13" s="69"/>
      <c r="C13" s="69"/>
      <c r="D13" s="69"/>
      <c r="E13" s="69"/>
      <c r="F13" s="69"/>
      <c r="G13" s="69"/>
      <c r="H13" s="69"/>
      <c r="I13" s="69"/>
      <c r="J13" s="70"/>
    </row>
    <row r="14" spans="1:11" ht="24.75" customHeight="1" x14ac:dyDescent="0.3">
      <c r="A14" s="9" t="s">
        <v>18</v>
      </c>
      <c r="B14" s="12">
        <v>2</v>
      </c>
      <c r="C14" s="64" t="s">
        <v>19</v>
      </c>
      <c r="D14" s="64"/>
      <c r="E14" s="64"/>
      <c r="F14" s="64"/>
      <c r="G14" s="64"/>
      <c r="H14" s="64"/>
      <c r="I14" s="64"/>
      <c r="J14" s="64"/>
    </row>
    <row r="15" spans="1:11" ht="37.950000000000003" customHeight="1" x14ac:dyDescent="0.3">
      <c r="A15" s="9" t="s">
        <v>20</v>
      </c>
      <c r="B15" s="13">
        <v>2.6</v>
      </c>
      <c r="C15" s="64" t="s">
        <v>21</v>
      </c>
      <c r="D15" s="64"/>
      <c r="E15" s="64"/>
      <c r="F15" s="64"/>
      <c r="G15" s="64"/>
      <c r="H15" s="64"/>
      <c r="I15" s="64"/>
      <c r="J15" s="64"/>
    </row>
    <row r="16" spans="1:11" ht="26.25" customHeight="1" x14ac:dyDescent="0.3">
      <c r="A16" s="9" t="s">
        <v>22</v>
      </c>
      <c r="B16" s="14" t="s">
        <v>23</v>
      </c>
      <c r="C16" s="64" t="s">
        <v>24</v>
      </c>
      <c r="D16" s="64"/>
      <c r="E16" s="64"/>
      <c r="F16" s="64"/>
      <c r="G16" s="64"/>
      <c r="H16" s="64"/>
      <c r="I16" s="64"/>
      <c r="J16" s="64"/>
    </row>
    <row r="17" spans="1:13" ht="15.6" x14ac:dyDescent="0.3">
      <c r="A17" s="68" t="s">
        <v>25</v>
      </c>
      <c r="B17" s="69"/>
      <c r="C17" s="69"/>
      <c r="D17" s="69"/>
      <c r="E17" s="69"/>
      <c r="F17" s="69"/>
      <c r="G17" s="69"/>
      <c r="H17" s="69"/>
      <c r="I17" s="69"/>
      <c r="J17" s="70"/>
    </row>
    <row r="18" spans="1:13" ht="29.25" customHeight="1" x14ac:dyDescent="0.3">
      <c r="A18" s="9" t="s">
        <v>26</v>
      </c>
      <c r="B18" s="84" t="s">
        <v>27</v>
      </c>
      <c r="C18" s="84"/>
      <c r="D18" s="84"/>
      <c r="E18" s="84"/>
      <c r="F18" s="84"/>
      <c r="G18" s="84"/>
      <c r="H18" s="84"/>
      <c r="I18" s="84"/>
      <c r="J18" s="84"/>
    </row>
    <row r="19" spans="1:13" ht="31.2" customHeight="1" x14ac:dyDescent="0.3">
      <c r="A19" s="15" t="s">
        <v>28</v>
      </c>
      <c r="B19" s="84" t="s">
        <v>29</v>
      </c>
      <c r="C19" s="84"/>
      <c r="D19" s="84"/>
      <c r="E19" s="84"/>
      <c r="F19" s="84"/>
      <c r="G19" s="84"/>
      <c r="H19" s="84"/>
      <c r="I19" s="84"/>
      <c r="J19" s="84"/>
    </row>
    <row r="20" spans="1:13" ht="65.400000000000006" customHeight="1" x14ac:dyDescent="0.3">
      <c r="A20" s="15" t="s">
        <v>30</v>
      </c>
      <c r="B20" s="84" t="s">
        <v>31</v>
      </c>
      <c r="C20" s="84"/>
      <c r="D20" s="84"/>
      <c r="E20" s="84"/>
      <c r="F20" s="84"/>
      <c r="G20" s="84"/>
      <c r="H20" s="84"/>
      <c r="I20" s="84"/>
      <c r="J20" s="84"/>
    </row>
    <row r="21" spans="1:13" x14ac:dyDescent="0.3">
      <c r="A21" s="15" t="s">
        <v>32</v>
      </c>
      <c r="B21" s="91"/>
      <c r="C21" s="91"/>
      <c r="D21" s="91"/>
      <c r="E21" s="91"/>
      <c r="F21" s="91"/>
      <c r="G21" s="91"/>
      <c r="H21" s="91"/>
      <c r="I21" s="91"/>
      <c r="J21" s="91"/>
      <c r="K21" s="2"/>
    </row>
    <row r="22" spans="1:13" ht="15.6" x14ac:dyDescent="0.3">
      <c r="A22" s="92" t="s">
        <v>33</v>
      </c>
      <c r="B22" s="92"/>
      <c r="C22" s="92"/>
      <c r="D22" s="92"/>
      <c r="E22" s="92"/>
      <c r="F22" s="92"/>
      <c r="G22" s="92"/>
      <c r="H22" s="92"/>
      <c r="I22" s="92"/>
      <c r="J22" s="92"/>
    </row>
    <row r="23" spans="1:13" ht="15.6" x14ac:dyDescent="0.3">
      <c r="A23" s="93" t="s">
        <v>34</v>
      </c>
      <c r="B23" s="93"/>
      <c r="C23" s="93"/>
      <c r="D23" s="93"/>
      <c r="E23" s="93"/>
      <c r="F23" s="93"/>
      <c r="G23" s="93"/>
      <c r="H23" s="93"/>
      <c r="I23" s="93"/>
      <c r="J23" s="93"/>
      <c r="K23" s="2"/>
    </row>
    <row r="24" spans="1:13" ht="15" customHeight="1" x14ac:dyDescent="0.3">
      <c r="A24" s="94" t="s">
        <v>35</v>
      </c>
      <c r="B24" s="94"/>
      <c r="C24" s="94" t="s">
        <v>36</v>
      </c>
      <c r="D24" s="94"/>
      <c r="E24" s="94"/>
      <c r="F24" s="94" t="s">
        <v>37</v>
      </c>
      <c r="G24" s="94"/>
      <c r="H24" s="94"/>
      <c r="I24" s="94" t="s">
        <v>38</v>
      </c>
      <c r="J24" s="94"/>
    </row>
    <row r="25" spans="1:13" x14ac:dyDescent="0.3">
      <c r="A25" s="86">
        <f>+'Datos del Producto '!B8</f>
        <v>390855433</v>
      </c>
      <c r="B25" s="86">
        <v>370066292</v>
      </c>
      <c r="C25" s="86">
        <f>+'Datos del Producto '!C8</f>
        <v>402475822</v>
      </c>
      <c r="D25" s="86">
        <v>390343099</v>
      </c>
      <c r="E25" s="86">
        <v>390343099</v>
      </c>
      <c r="F25" s="87">
        <f>+SUM(Tabla1[Financiera 
 (F)])</f>
        <v>120466172.47</v>
      </c>
      <c r="G25" s="88">
        <v>385571225.37</v>
      </c>
      <c r="H25" s="89">
        <v>385571225.37</v>
      </c>
      <c r="I25" s="90">
        <f>IF(F25&gt;0,F25/C25,0)</f>
        <v>0.29931281802562537</v>
      </c>
      <c r="J25" s="90"/>
      <c r="M25" s="16"/>
    </row>
    <row r="26" spans="1:13" ht="15.6" x14ac:dyDescent="0.3">
      <c r="A26" s="93" t="s">
        <v>39</v>
      </c>
      <c r="B26" s="93"/>
      <c r="C26" s="93"/>
      <c r="D26" s="93"/>
      <c r="E26" s="93"/>
      <c r="F26" s="93"/>
      <c r="G26" s="93"/>
      <c r="H26" s="93"/>
      <c r="I26" s="93"/>
      <c r="J26" s="93"/>
      <c r="K26" s="2"/>
    </row>
    <row r="27" spans="1:13" x14ac:dyDescent="0.3">
      <c r="A27" s="95" t="s">
        <v>40</v>
      </c>
      <c r="B27" s="96"/>
      <c r="C27" s="97" t="s">
        <v>41</v>
      </c>
      <c r="D27" s="98"/>
      <c r="E27" s="97" t="s">
        <v>42</v>
      </c>
      <c r="F27" s="99"/>
      <c r="G27" s="97" t="s">
        <v>43</v>
      </c>
      <c r="H27" s="97"/>
      <c r="I27" s="97" t="s">
        <v>44</v>
      </c>
      <c r="J27" s="98"/>
    </row>
    <row r="28" spans="1:13" ht="40.950000000000003" customHeight="1" x14ac:dyDescent="0.3">
      <c r="A28" s="17" t="s">
        <v>45</v>
      </c>
      <c r="B28" s="17" t="s">
        <v>46</v>
      </c>
      <c r="C28" s="17" t="s">
        <v>47</v>
      </c>
      <c r="D28" s="17" t="s">
        <v>48</v>
      </c>
      <c r="E28" s="17" t="s">
        <v>49</v>
      </c>
      <c r="F28" s="17" t="s">
        <v>50</v>
      </c>
      <c r="G28" s="17" t="s">
        <v>51</v>
      </c>
      <c r="H28" s="17" t="s">
        <v>52</v>
      </c>
      <c r="I28" s="17" t="s">
        <v>53</v>
      </c>
      <c r="J28" s="17" t="s">
        <v>54</v>
      </c>
      <c r="K28" t="s">
        <v>55</v>
      </c>
      <c r="M28" s="16"/>
    </row>
    <row r="29" spans="1:13" s="43" customFormat="1" ht="34.950000000000003" customHeight="1" x14ac:dyDescent="0.3">
      <c r="A29" s="36" t="s">
        <v>56</v>
      </c>
      <c r="B29" s="37" t="s">
        <v>57</v>
      </c>
      <c r="C29" s="38">
        <v>14</v>
      </c>
      <c r="D29" s="39">
        <v>5234845.5999999996</v>
      </c>
      <c r="E29" s="40">
        <v>1</v>
      </c>
      <c r="F29" s="40">
        <v>1500000</v>
      </c>
      <c r="G29" s="40">
        <v>0</v>
      </c>
      <c r="H29" s="40">
        <v>0</v>
      </c>
      <c r="I29" s="41">
        <f>IF(G29&gt;0,G29/Tabla1[[#This Row],[Física
(C)]],0)</f>
        <v>0</v>
      </c>
      <c r="J29" s="42">
        <f>IF(H29&gt;0,H29/Tabla1[[#This Row],[Financiera
(D)]],0)</f>
        <v>0</v>
      </c>
    </row>
    <row r="30" spans="1:13" s="43" customFormat="1" ht="39.6" customHeight="1" x14ac:dyDescent="0.3">
      <c r="A30" s="36" t="s">
        <v>58</v>
      </c>
      <c r="B30" s="37" t="s">
        <v>59</v>
      </c>
      <c r="C30" s="38">
        <v>35</v>
      </c>
      <c r="D30" s="39">
        <v>12180200</v>
      </c>
      <c r="E30" s="40">
        <v>0</v>
      </c>
      <c r="F30" s="40">
        <v>0</v>
      </c>
      <c r="G30" s="40">
        <v>0</v>
      </c>
      <c r="H30" s="40">
        <v>1065950.27</v>
      </c>
      <c r="I30" s="41">
        <f>IF(G30&gt;0,G30/Tabla1[[#This Row],[Física
(C)]],0)</f>
        <v>0</v>
      </c>
      <c r="J30" s="42">
        <v>0</v>
      </c>
    </row>
    <row r="31" spans="1:13" s="102" customFormat="1" ht="33.6" customHeight="1" x14ac:dyDescent="0.3">
      <c r="A31" s="36" t="s">
        <v>60</v>
      </c>
      <c r="B31" s="37" t="s">
        <v>61</v>
      </c>
      <c r="C31" s="38">
        <v>13056</v>
      </c>
      <c r="D31" s="39">
        <v>25393246.920000002</v>
      </c>
      <c r="E31" s="40">
        <v>3066</v>
      </c>
      <c r="F31" s="40">
        <v>13059916.67</v>
      </c>
      <c r="G31" s="103">
        <v>2974</v>
      </c>
      <c r="H31" s="40">
        <v>393080</v>
      </c>
      <c r="I31" s="41">
        <f>IF(G31&gt;0,G31/Tabla1[[#This Row],[Física
(C)]],0)</f>
        <v>0.96999347684279191</v>
      </c>
      <c r="J31" s="42">
        <f>IF(H31&gt;0,H31/Tabla1[[#This Row],[Financiera
(D)]],0)</f>
        <v>3.0098201231478456E-2</v>
      </c>
    </row>
    <row r="32" spans="1:13" ht="51.6" customHeight="1" x14ac:dyDescent="0.3">
      <c r="A32" s="27" t="s">
        <v>62</v>
      </c>
      <c r="B32" s="18" t="s">
        <v>63</v>
      </c>
      <c r="C32" s="19">
        <v>301130</v>
      </c>
      <c r="D32" s="26">
        <v>198122347.62</v>
      </c>
      <c r="E32" s="40">
        <v>120000</v>
      </c>
      <c r="F32" s="104">
        <v>70000000</v>
      </c>
      <c r="G32" s="103">
        <v>119791</v>
      </c>
      <c r="H32" s="40">
        <v>52811944.270000003</v>
      </c>
      <c r="I32" s="20">
        <f>IF(G32&gt;0,G32/Tabla1[[#This Row],[Física
(C)]],0)</f>
        <v>0.99825833333333336</v>
      </c>
      <c r="J32" s="21">
        <f>IF(H32&gt;0,H32/Tabla1[[#This Row],[Financiera
(D)]],0)</f>
        <v>0.75445634671428574</v>
      </c>
      <c r="K32"/>
    </row>
    <row r="33" spans="1:11" s="43" customFormat="1" ht="73.2" customHeight="1" x14ac:dyDescent="0.3">
      <c r="A33" s="36" t="s">
        <v>64</v>
      </c>
      <c r="B33" s="37" t="s">
        <v>63</v>
      </c>
      <c r="C33" s="38">
        <v>31993</v>
      </c>
      <c r="D33" s="39">
        <v>225902145.31</v>
      </c>
      <c r="E33" s="40">
        <v>4089</v>
      </c>
      <c r="F33" s="105">
        <v>44459921.759999998</v>
      </c>
      <c r="G33" s="40">
        <v>4000</v>
      </c>
      <c r="H33" s="40">
        <v>66195197.93</v>
      </c>
      <c r="I33" s="41">
        <f>IF(G33&gt;0,G33/Tabla1[[#This Row],[Física
(C)]],0)</f>
        <v>0.9782342871117633</v>
      </c>
      <c r="J33" s="42">
        <f>IF(H33&gt;0,H33/Tabla1[[#This Row],[Financiera
(D)]],0)</f>
        <v>1.488873468723801</v>
      </c>
    </row>
    <row r="34" spans="1:11" ht="15.6" x14ac:dyDescent="0.3">
      <c r="A34" s="92" t="s">
        <v>65</v>
      </c>
      <c r="B34" s="92"/>
      <c r="C34" s="92"/>
      <c r="D34" s="92"/>
      <c r="E34" s="92"/>
      <c r="F34" s="92"/>
      <c r="G34" s="92"/>
      <c r="H34" s="92"/>
      <c r="I34" s="92"/>
      <c r="J34" s="92"/>
    </row>
    <row r="35" spans="1:11" ht="15.6" x14ac:dyDescent="0.3">
      <c r="A35" s="93" t="s">
        <v>66</v>
      </c>
      <c r="B35" s="93"/>
      <c r="C35" s="93"/>
      <c r="D35" s="93"/>
      <c r="E35" s="93"/>
      <c r="F35" s="93"/>
      <c r="G35" s="93"/>
      <c r="H35" s="93"/>
      <c r="I35" s="93"/>
      <c r="J35" s="93"/>
      <c r="K35" s="2"/>
    </row>
    <row r="36" spans="1:11" x14ac:dyDescent="0.3">
      <c r="A36" s="22" t="s">
        <v>67</v>
      </c>
      <c r="B36" s="84" t="s">
        <v>68</v>
      </c>
      <c r="C36" s="84"/>
      <c r="D36" s="84"/>
      <c r="E36" s="84"/>
      <c r="F36" s="84"/>
      <c r="G36" s="84"/>
      <c r="H36" s="84"/>
      <c r="I36" s="84"/>
      <c r="J36" s="84"/>
    </row>
    <row r="37" spans="1:11" ht="84" customHeight="1" x14ac:dyDescent="0.3">
      <c r="A37" s="22" t="s">
        <v>69</v>
      </c>
      <c r="B37" s="84" t="s">
        <v>70</v>
      </c>
      <c r="C37" s="84"/>
      <c r="D37" s="84"/>
      <c r="E37" s="84"/>
      <c r="F37" s="84"/>
      <c r="G37" s="84"/>
      <c r="H37" s="84"/>
      <c r="I37" s="84"/>
      <c r="J37" s="84"/>
    </row>
    <row r="38" spans="1:11" x14ac:dyDescent="0.3">
      <c r="A38" s="63" t="s">
        <v>71</v>
      </c>
      <c r="B38" s="58" t="s">
        <v>72</v>
      </c>
      <c r="C38" s="59"/>
      <c r="D38" s="59"/>
      <c r="E38" s="59"/>
      <c r="F38" s="59"/>
      <c r="G38" s="59"/>
      <c r="H38" s="59"/>
      <c r="I38" s="59"/>
      <c r="J38" s="60"/>
    </row>
    <row r="39" spans="1:11" x14ac:dyDescent="0.3">
      <c r="A39" s="61"/>
      <c r="B39" s="58" t="s">
        <v>73</v>
      </c>
      <c r="C39" s="59"/>
      <c r="D39" s="59"/>
      <c r="E39" s="59"/>
      <c r="F39" s="59"/>
      <c r="G39" s="59"/>
      <c r="H39" s="59"/>
      <c r="I39" s="59"/>
      <c r="J39" s="60"/>
    </row>
    <row r="40" spans="1:11" x14ac:dyDescent="0.3">
      <c r="A40" s="62"/>
      <c r="B40" s="101" t="s">
        <v>74</v>
      </c>
      <c r="C40" s="101"/>
      <c r="D40" s="101"/>
      <c r="E40" s="101"/>
      <c r="F40" s="101"/>
      <c r="G40" s="101"/>
      <c r="H40" s="101"/>
      <c r="I40" s="101"/>
      <c r="J40" s="101"/>
    </row>
    <row r="41" spans="1:11" x14ac:dyDescent="0.3">
      <c r="A41" s="61" t="s">
        <v>75</v>
      </c>
      <c r="B41" s="55" t="s">
        <v>76</v>
      </c>
      <c r="C41" s="56"/>
      <c r="D41" s="56"/>
      <c r="E41" s="56"/>
      <c r="F41" s="56"/>
      <c r="G41" s="56"/>
      <c r="H41" s="56"/>
      <c r="I41" s="56"/>
      <c r="J41" s="57"/>
    </row>
    <row r="42" spans="1:11" s="48" customFormat="1" ht="36" customHeight="1" x14ac:dyDescent="0.3">
      <c r="A42" s="61"/>
      <c r="B42" s="34" t="s">
        <v>77</v>
      </c>
      <c r="C42" s="58" t="s">
        <v>97</v>
      </c>
      <c r="D42" s="59"/>
      <c r="E42" s="59"/>
      <c r="F42" s="59"/>
      <c r="G42" s="59"/>
      <c r="H42" s="59"/>
      <c r="I42" s="59"/>
      <c r="J42" s="60"/>
      <c r="K42" s="47"/>
    </row>
    <row r="43" spans="1:11" ht="63.6" customHeight="1" x14ac:dyDescent="0.3">
      <c r="A43" s="61"/>
      <c r="B43" s="34" t="s">
        <v>78</v>
      </c>
      <c r="C43" s="58" t="s">
        <v>93</v>
      </c>
      <c r="D43" s="59"/>
      <c r="E43" s="59"/>
      <c r="F43" s="59"/>
      <c r="G43" s="59"/>
      <c r="H43" s="59"/>
      <c r="I43" s="59"/>
      <c r="J43" s="60"/>
    </row>
    <row r="44" spans="1:11" ht="111.6" customHeight="1" x14ac:dyDescent="0.3">
      <c r="A44" s="61"/>
      <c r="B44" s="34" t="s">
        <v>79</v>
      </c>
      <c r="C44" s="58" t="s">
        <v>94</v>
      </c>
      <c r="D44" s="59"/>
      <c r="E44" s="59"/>
      <c r="F44" s="59"/>
      <c r="G44" s="59"/>
      <c r="H44" s="59"/>
      <c r="I44" s="59"/>
      <c r="J44" s="60"/>
    </row>
    <row r="45" spans="1:11" ht="89.4" customHeight="1" x14ac:dyDescent="0.3">
      <c r="A45" s="61"/>
      <c r="B45" s="34" t="s">
        <v>80</v>
      </c>
      <c r="C45" s="58" t="s">
        <v>95</v>
      </c>
      <c r="D45" s="59"/>
      <c r="E45" s="59"/>
      <c r="F45" s="59"/>
      <c r="G45" s="59"/>
      <c r="H45" s="59"/>
      <c r="I45" s="59"/>
      <c r="J45" s="60"/>
    </row>
    <row r="46" spans="1:11" ht="88.8" customHeight="1" x14ac:dyDescent="0.3">
      <c r="A46" s="62"/>
      <c r="B46" s="34" t="s">
        <v>81</v>
      </c>
      <c r="C46" s="58" t="s">
        <v>96</v>
      </c>
      <c r="D46" s="59"/>
      <c r="E46" s="59"/>
      <c r="F46" s="59"/>
      <c r="G46" s="59"/>
      <c r="H46" s="59"/>
      <c r="I46" s="59"/>
      <c r="J46" s="60"/>
    </row>
    <row r="47" spans="1:11" ht="15.6" x14ac:dyDescent="0.3">
      <c r="A47" s="92" t="s">
        <v>82</v>
      </c>
      <c r="B47" s="92"/>
      <c r="C47" s="92"/>
      <c r="D47" s="92"/>
      <c r="E47" s="92"/>
      <c r="F47" s="92"/>
      <c r="G47" s="92"/>
      <c r="H47" s="92"/>
      <c r="I47" s="92"/>
      <c r="J47" s="92"/>
    </row>
    <row r="48" spans="1:11" ht="15.6" x14ac:dyDescent="0.3">
      <c r="A48" s="100" t="s">
        <v>83</v>
      </c>
      <c r="B48" s="100"/>
      <c r="C48" s="100"/>
      <c r="D48" s="100"/>
      <c r="E48" s="100"/>
      <c r="F48" s="100"/>
      <c r="G48" s="100"/>
      <c r="H48" s="100"/>
      <c r="I48" s="100"/>
      <c r="J48" s="100"/>
      <c r="K48" s="2"/>
    </row>
    <row r="49" spans="1:11" ht="15.6" x14ac:dyDescent="0.3">
      <c r="A49" s="32"/>
      <c r="B49" s="32"/>
      <c r="C49" s="32"/>
      <c r="D49" s="32"/>
      <c r="E49" s="32"/>
      <c r="F49" s="32"/>
      <c r="G49" s="32"/>
      <c r="H49" s="32"/>
      <c r="I49" s="32"/>
      <c r="J49" s="32"/>
      <c r="K49" s="2"/>
    </row>
    <row r="50" spans="1:11" ht="37.950000000000003" customHeight="1" x14ac:dyDescent="0.3">
      <c r="A50" s="23"/>
      <c r="B50" s="24"/>
      <c r="C50" s="24"/>
      <c r="D50" s="28"/>
      <c r="E50" s="23"/>
      <c r="F50" s="23"/>
      <c r="G50" s="24"/>
      <c r="H50" s="24"/>
      <c r="I50" s="24"/>
      <c r="J50" s="24"/>
    </row>
    <row r="51" spans="1:11" ht="15.6" x14ac:dyDescent="0.3">
      <c r="A51" s="30" t="s">
        <v>84</v>
      </c>
      <c r="B51" s="25"/>
      <c r="C51" s="25"/>
      <c r="D51" s="49" t="s">
        <v>85</v>
      </c>
      <c r="E51" s="49"/>
      <c r="F51" s="49"/>
      <c r="G51" s="25"/>
      <c r="H51" s="25"/>
      <c r="I51" s="25"/>
      <c r="J51" s="25"/>
    </row>
    <row r="52" spans="1:11" x14ac:dyDescent="0.3">
      <c r="A52" s="29" t="s">
        <v>86</v>
      </c>
      <c r="D52" s="31" t="s">
        <v>87</v>
      </c>
    </row>
    <row r="53" spans="1:11" x14ac:dyDescent="0.3">
      <c r="A53" s="29" t="s">
        <v>88</v>
      </c>
      <c r="D53" s="50" t="s">
        <v>89</v>
      </c>
      <c r="E53" s="50"/>
      <c r="F53" s="50"/>
    </row>
    <row r="54" spans="1:11" x14ac:dyDescent="0.3">
      <c r="A54" s="29" t="s">
        <v>89</v>
      </c>
    </row>
  </sheetData>
  <mergeCells count="58">
    <mergeCell ref="A47:J47"/>
    <mergeCell ref="A48:J48"/>
    <mergeCell ref="A34:J34"/>
    <mergeCell ref="A35:J35"/>
    <mergeCell ref="B36:J36"/>
    <mergeCell ref="B37:J37"/>
    <mergeCell ref="B40:J40"/>
    <mergeCell ref="C24:E24"/>
    <mergeCell ref="F24:H24"/>
    <mergeCell ref="I24:J24"/>
    <mergeCell ref="A26:J26"/>
    <mergeCell ref="A27:B27"/>
    <mergeCell ref="C27:D27"/>
    <mergeCell ref="E27:F27"/>
    <mergeCell ref="G27:H27"/>
    <mergeCell ref="I27:J27"/>
    <mergeCell ref="B12:J12"/>
    <mergeCell ref="A13:J13"/>
    <mergeCell ref="C14:J14"/>
    <mergeCell ref="C15:J15"/>
    <mergeCell ref="A25:B25"/>
    <mergeCell ref="C25:E25"/>
    <mergeCell ref="F25:H25"/>
    <mergeCell ref="I25:J25"/>
    <mergeCell ref="A17:J17"/>
    <mergeCell ref="B18:J18"/>
    <mergeCell ref="B19:J19"/>
    <mergeCell ref="B20:J20"/>
    <mergeCell ref="B21:J21"/>
    <mergeCell ref="A22:J22"/>
    <mergeCell ref="A23:J23"/>
    <mergeCell ref="A24:B24"/>
    <mergeCell ref="A7:J7"/>
    <mergeCell ref="B8:J8"/>
    <mergeCell ref="B9:J9"/>
    <mergeCell ref="B10:J10"/>
    <mergeCell ref="B11:J11"/>
    <mergeCell ref="B1:J1"/>
    <mergeCell ref="B2:C2"/>
    <mergeCell ref="D2:H2"/>
    <mergeCell ref="B3:C3"/>
    <mergeCell ref="D3:H3"/>
    <mergeCell ref="D51:F51"/>
    <mergeCell ref="D53:F53"/>
    <mergeCell ref="A4:J4"/>
    <mergeCell ref="B41:J41"/>
    <mergeCell ref="C43:J43"/>
    <mergeCell ref="C42:J42"/>
    <mergeCell ref="C44:J44"/>
    <mergeCell ref="C46:J46"/>
    <mergeCell ref="A41:A46"/>
    <mergeCell ref="C45:J45"/>
    <mergeCell ref="B38:J38"/>
    <mergeCell ref="B39:J39"/>
    <mergeCell ref="A38:A40"/>
    <mergeCell ref="C16:J16"/>
    <mergeCell ref="A5:J5"/>
    <mergeCell ref="A6:J6"/>
  </mergeCells>
  <dataValidations count="15">
    <dataValidation allowBlank="1" sqref="A8" xr:uid="{1249A1B6-7EFD-45CA-A51D-CDC12EDFF456}"/>
    <dataValidation allowBlank="1" showInputMessage="1" prompt="Nombre del capítulo" sqref="B8:J10" xr:uid="{31DEE7C9-68B8-4A4D-8399-495D0FA26C9A}"/>
    <dataValidation allowBlank="1" showInputMessage="1" showErrorMessage="1" prompt="¿A quién va dirigido el programa?, ¿qué característica tiene esta población que requiere ser beneficiada?" sqref="B20:J20" xr:uid="{CC440F9C-90A7-4E9C-9377-AE7ED3760849}"/>
    <dataValidation allowBlank="1" showInputMessage="1" showErrorMessage="1" prompt="Nombre del producto" sqref="B36:J36" xr:uid="{DE2D43A1-C983-44C5-94CE-A39F2517E910}"/>
    <dataValidation allowBlank="1" showInputMessage="1" showErrorMessage="1" prompt="¿En qué consiste el producto? su objetivo" sqref="C37:J37 B37:B39" xr:uid="{157BD66A-6CB1-4CFC-A257-42654CE22843}"/>
    <dataValidation allowBlank="1" showInputMessage="1" showErrorMessage="1" prompt="1. Describir lo plasmado en el presupuesto_x000a_2. Describir lo alcanzado en términos financieros y de producción " sqref="C42:C46 C40:J40 B40:B46" xr:uid="{9E977F56-BF15-4AA0-9CD5-5395033AF1E6}"/>
    <dataValidation allowBlank="1" showInputMessage="1" showErrorMessage="1" prompt="Oportunidades de mejora identificadas" sqref="A50:C50 E50:J50" xr:uid="{CFD8F480-481E-4080-9FBE-DCEB14509A8A}"/>
    <dataValidation allowBlank="1" showInputMessage="1" showErrorMessage="1" prompt="Presupuesto del programa" sqref="F25 A25:C25" xr:uid="{65614769-E456-452A-A2F3-091C61CD71C1}"/>
    <dataValidation allowBlank="1" showInputMessage="1" showErrorMessage="1" prompt="¿En qué consiste el programa?" sqref="B19:J19" xr:uid="{50025F7C-FB69-4F60-98B1-87CB62911098}"/>
    <dataValidation allowBlank="1" showInputMessage="1" showErrorMessage="1" prompt="Nombre de cada producto" sqref="A28:A33" xr:uid="{E6D7469D-4CB8-44E2-A78D-14FB65B69E26}"/>
    <dataValidation allowBlank="1" showInputMessage="1" showErrorMessage="1" prompt="Nombre del indicador" sqref="B28:B33" xr:uid="{2CC85170-8BC3-4587-864E-98DC9CA02BE5}"/>
    <dataValidation allowBlank="1" showInputMessage="1" showErrorMessage="1" prompt="Meta anual del indicador" sqref="E28 C28:C33 D29:D33 F32" xr:uid="{B96C5A77-68FF-49E2-BE87-525DC6D07C38}"/>
    <dataValidation allowBlank="1" showInputMessage="1" showErrorMessage="1" prompt="Monto presupuestado para el producto" sqref="D28 E29:E33 G29:H33 F28:F31 F33" xr:uid="{237AA932-BDB8-4737-8BE0-4BA9A7D9A4DB}"/>
    <dataValidation allowBlank="1" showInputMessage="1" showErrorMessage="1" prompt="Meta alcanzada en el trimestre" sqref="G28" xr:uid="{68F10693-E71F-444F-9F9E-95E0872D0327}"/>
    <dataValidation allowBlank="1" showInputMessage="1" showErrorMessage="1" prompt="Monto ejecutado en el trimestre" sqref="H28" xr:uid="{52B4C63A-5353-4D16-8713-3D95A59CA22E}"/>
  </dataValidations>
  <pageMargins left="0.7" right="0.7" top="0.75" bottom="0.75" header="0.3" footer="0.3"/>
  <pageSetup scale="54" fitToHeight="0" orientation="landscape" horizontalDpi="300" verticalDpi="300" r:id="rId1"/>
  <rowBreaks count="1" manualBreakCount="1">
    <brk id="32" max="10"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4BA60-6E74-4E3A-8E4E-826903C1C84E}">
  <dimension ref="A2:C9"/>
  <sheetViews>
    <sheetView workbookViewId="0">
      <selection activeCell="D13" sqref="D13"/>
    </sheetView>
  </sheetViews>
  <sheetFormatPr baseColWidth="10" defaultColWidth="11.5546875" defaultRowHeight="14.4" x14ac:dyDescent="0.3"/>
  <cols>
    <col min="1" max="1" width="17.6640625" style="33" bestFit="1" customWidth="1"/>
    <col min="2" max="2" width="26.5546875" style="33" customWidth="1"/>
    <col min="3" max="3" width="17.6640625" style="33" bestFit="1" customWidth="1"/>
    <col min="4" max="4" width="12.44140625" style="33" bestFit="1" customWidth="1"/>
    <col min="5" max="5" width="13.5546875" style="33" bestFit="1" customWidth="1"/>
    <col min="6" max="6" width="13.44140625" style="33" bestFit="1" customWidth="1"/>
    <col min="7" max="7" width="14.5546875" style="33" bestFit="1" customWidth="1"/>
    <col min="8" max="16384" width="11.5546875" style="33"/>
  </cols>
  <sheetData>
    <row r="2" spans="1:3" s="46" customFormat="1" x14ac:dyDescent="0.3">
      <c r="A2" s="45" t="s">
        <v>90</v>
      </c>
      <c r="B2" s="45" t="s">
        <v>35</v>
      </c>
      <c r="C2" s="45" t="s">
        <v>36</v>
      </c>
    </row>
    <row r="3" spans="1:3" x14ac:dyDescent="0.3">
      <c r="A3" s="33">
        <v>5849</v>
      </c>
      <c r="B3" s="35">
        <v>6800000</v>
      </c>
      <c r="C3" s="35">
        <v>6880000</v>
      </c>
    </row>
    <row r="4" spans="1:3" x14ac:dyDescent="0.3">
      <c r="A4" s="33">
        <v>5851</v>
      </c>
      <c r="B4" s="35">
        <v>16411200</v>
      </c>
      <c r="C4" s="35">
        <v>18935400</v>
      </c>
    </row>
    <row r="5" spans="1:3" x14ac:dyDescent="0.3">
      <c r="A5" s="33">
        <v>7726</v>
      </c>
      <c r="B5" s="35">
        <v>20000000</v>
      </c>
      <c r="C5" s="35">
        <v>26950000</v>
      </c>
    </row>
    <row r="6" spans="1:3" x14ac:dyDescent="0.3">
      <c r="A6" s="33">
        <v>6530</v>
      </c>
      <c r="B6" s="35">
        <v>80000000</v>
      </c>
      <c r="C6" s="35">
        <v>83492886</v>
      </c>
    </row>
    <row r="7" spans="1:3" x14ac:dyDescent="0.3">
      <c r="A7" s="33">
        <v>5850</v>
      </c>
      <c r="B7" s="35">
        <v>267644233</v>
      </c>
      <c r="C7" s="35">
        <v>266217536</v>
      </c>
    </row>
    <row r="8" spans="1:3" ht="15" thickBot="1" x14ac:dyDescent="0.35">
      <c r="A8" s="33" t="s">
        <v>91</v>
      </c>
      <c r="B8" s="44">
        <f>+SUM(B3:B7)</f>
        <v>390855433</v>
      </c>
      <c r="C8" s="44">
        <f>+SUM(C3:C7)</f>
        <v>402475822</v>
      </c>
    </row>
    <row r="9" spans="1:3" ht="15" thickTop="1"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202770d-c6ea-425f-aae2-4f0540e00257" xsi:nil="true"/>
    <lcf76f155ced4ddcb4097134ff3c332f xmlns="31a93f16-1e57-4089-a656-e30ff64afd3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23BBF15C6322549B35D4D93D2BA63D2" ma:contentTypeVersion="12" ma:contentTypeDescription="Create a new document." ma:contentTypeScope="" ma:versionID="b8f0064ca97a958246ca90a505516879">
  <xsd:schema xmlns:xsd="http://www.w3.org/2001/XMLSchema" xmlns:xs="http://www.w3.org/2001/XMLSchema" xmlns:p="http://schemas.microsoft.com/office/2006/metadata/properties" xmlns:ns2="31a93f16-1e57-4089-a656-e30ff64afd3f" xmlns:ns3="2202770d-c6ea-425f-aae2-4f0540e00257" targetNamespace="http://schemas.microsoft.com/office/2006/metadata/properties" ma:root="true" ma:fieldsID="8b7d910d19ce627ab4fe0978ccc1e2be" ns2:_="" ns3:_="">
    <xsd:import namespace="31a93f16-1e57-4089-a656-e30ff64afd3f"/>
    <xsd:import namespace="2202770d-c6ea-425f-aae2-4f0540e00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93f16-1e57-4089-a656-e30ff64afd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27695b0-348a-4a9a-afd6-ef3091934b7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02770d-c6ea-425f-aae2-4f0540e0025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c8e4c7b-2740-476b-bf62-721197a69612}" ma:internalName="TaxCatchAll" ma:showField="CatchAllData" ma:web="2202770d-c6ea-425f-aae2-4f0540e00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A7E6EB-BD7F-43D9-9266-018893259010}">
  <ds:schemaRefs>
    <ds:schemaRef ds:uri="http://schemas.microsoft.com/sharepoint/v3/contenttype/forms"/>
  </ds:schemaRefs>
</ds:datastoreItem>
</file>

<file path=customXml/itemProps2.xml><?xml version="1.0" encoding="utf-8"?>
<ds:datastoreItem xmlns:ds="http://schemas.openxmlformats.org/officeDocument/2006/customXml" ds:itemID="{81388949-6DD7-45E4-91CC-BE542722E8CA}">
  <ds:schemaRefs>
    <ds:schemaRef ds:uri="http://schemas.microsoft.com/office/2006/metadata/properties"/>
    <ds:schemaRef ds:uri="http://schemas.microsoft.com/office/infopath/2007/PartnerControls"/>
    <ds:schemaRef ds:uri="2202770d-c6ea-425f-aae2-4f0540e00257"/>
    <ds:schemaRef ds:uri="dd0eaceb-94ce-441b-9a26-909c5dc3cbd1"/>
  </ds:schemaRefs>
</ds:datastoreItem>
</file>

<file path=customXml/itemProps3.xml><?xml version="1.0" encoding="utf-8"?>
<ds:datastoreItem xmlns:ds="http://schemas.openxmlformats.org/officeDocument/2006/customXml" ds:itemID="{ADD38122-1302-4A02-B8FD-CA416B29A5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t-2</vt:lpstr>
      <vt:lpstr>Datos del Producto </vt:lpstr>
      <vt:lpstr>'t-2'!Títulos_a_imprimir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Zaidy María Guillen Alvarez</dc:creator>
  <cp:keywords/>
  <dc:description/>
  <cp:lastModifiedBy>Jennifer Suheidy Rodriguez Garcia</cp:lastModifiedBy>
  <cp:revision/>
  <cp:lastPrinted>2026-07-13T15:56:59Z</cp:lastPrinted>
  <dcterms:created xsi:type="dcterms:W3CDTF">2025-07-18T15:38:38Z</dcterms:created>
  <dcterms:modified xsi:type="dcterms:W3CDTF">2026-07-13T16:21:51Z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0x010100A23BBF15C6322549B35D4D93D2BA63D2</vt:lpwstr>
  </property>
  <property fmtid="{D5CDD505-2E9C-101B-9397-08002B2CF9AE}" pid="3" name="MediaServiceImageTags">
    <vt:lpwstr/>
  </property>
</Properties>
</file>