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-my.sharepoint.com/personal/antonia_mendez_cultura_gob_do/Documents/Escritorio/"/>
    </mc:Choice>
  </mc:AlternateContent>
  <xr:revisionPtr revIDLastSave="0" documentId="8_{FB8C96AC-8FB3-41DB-AE22-1E5FAA317F41}" xr6:coauthVersionLast="47" xr6:coauthVersionMax="47" xr10:uidLastSave="{00000000-0000-0000-0000-000000000000}"/>
  <bookViews>
    <workbookView xWindow="-120" yWindow="-120" windowWidth="29040" windowHeight="15720" xr2:uid="{D3F99F45-D82A-4368-B107-A79B0E0313FC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Codigo">#REF!</definedName>
    <definedName name="CodPresupues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9" i="1" l="1"/>
  <c r="F68" i="1"/>
  <c r="F67" i="1"/>
  <c r="F71" i="1" s="1"/>
  <c r="F56" i="1"/>
  <c r="F62" i="1" s="1"/>
  <c r="F52" i="1"/>
  <c r="D52" i="1"/>
  <c r="F48" i="1"/>
  <c r="F47" i="1"/>
  <c r="F46" i="1"/>
  <c r="F45" i="1"/>
  <c r="D45" i="1"/>
  <c r="F44" i="1"/>
  <c r="F43" i="1"/>
  <c r="F53" i="1" s="1"/>
  <c r="F64" i="1" s="1"/>
  <c r="F73" i="1" s="1"/>
  <c r="F34" i="1"/>
  <c r="F33" i="1"/>
  <c r="F32" i="1"/>
  <c r="F36" i="1" s="1"/>
  <c r="F23" i="1"/>
  <c r="F22" i="1"/>
  <c r="F21" i="1"/>
  <c r="F20" i="1"/>
  <c r="F25" i="1" s="1"/>
  <c r="F38" i="1" s="1"/>
</calcChain>
</file>

<file path=xl/sharedStrings.xml><?xml version="1.0" encoding="utf-8"?>
<sst xmlns="http://schemas.openxmlformats.org/spreadsheetml/2006/main" count="53" uniqueCount="52">
  <si>
    <t>Estado de Situación Financiera</t>
  </si>
  <si>
    <t>Al 31 Julio del 2026</t>
  </si>
  <si>
    <t xml:space="preserve"> (Valores en RD$)</t>
  </si>
  <si>
    <t>JULIO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</si>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</sst>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/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76</xdr:row>
      <xdr:rowOff>69271</xdr:rowOff>
    </xdr:from>
    <xdr:to>
      <xdr:col>3</xdr:col>
      <xdr:colOff>2457450</xdr:colOff>
      <xdr:row>78</xdr:row>
      <xdr:rowOff>152400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7C6096E-97F5-4F6C-AE1B-582F3DC80F75}"/>
            </a:ext>
          </a:extLst>
        </xdr:cNvPr>
        <xdr:cNvSpPr txBox="1"/>
      </xdr:nvSpPr>
      <xdr:spPr>
        <a:xfrm>
          <a:off x="1228725" y="10232446"/>
          <a:ext cx="2505075" cy="4450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3457576</xdr:colOff>
      <xdr:row>76</xdr:row>
      <xdr:rowOff>57150</xdr:rowOff>
    </xdr:from>
    <xdr:to>
      <xdr:col>6</xdr:col>
      <xdr:colOff>400051</xdr:colOff>
      <xdr:row>79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7C872EB-7A13-4667-A585-32E936F7988B}"/>
            </a:ext>
          </a:extLst>
        </xdr:cNvPr>
        <xdr:cNvSpPr txBox="1"/>
      </xdr:nvSpPr>
      <xdr:spPr>
        <a:xfrm>
          <a:off x="4733926" y="10220325"/>
          <a:ext cx="2419350" cy="485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1419225</xdr:colOff>
      <xdr:row>1</xdr:row>
      <xdr:rowOff>161925</xdr:rowOff>
    </xdr:from>
    <xdr:to>
      <xdr:col>5</xdr:col>
      <xdr:colOff>152264</xdr:colOff>
      <xdr:row>9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9571548-AAC4-457D-BF97-1DF7AC945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5575" y="342900"/>
          <a:ext cx="2828789" cy="1438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ia%20de%20Borrador%20Estados%20Financieros%20Juli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4Plantilla Est. Rendimiento "/>
      <sheetName val="01.2 Plantilla ESF"/>
      <sheetName val="01.3 ESF Transparencia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1.Cuenta Unica "/>
      <sheetName val="COLECTORAS (2)"/>
      <sheetName val="General (2)"/>
      <sheetName val="13.Inventarios y Suministros"/>
      <sheetName val="12.CU Nota EF"/>
      <sheetName val="REPORTE - JULIO 2026"/>
      <sheetName val="CUENTA POR COBRAR CXC"/>
      <sheetName val="FACTURAS COBRADAS "/>
      <sheetName val="16.Amort. Pólizas 2025-2026"/>
      <sheetName val="02-48 c Amortización Gastos (7)"/>
      <sheetName val="02-48 c Amortización Gastos"/>
      <sheetName val="02-48 c Amortización Gastos (4)"/>
      <sheetName val="02-48 c Amortización Gastos (5)"/>
      <sheetName val="02-48 c Amortización Gastos (6)"/>
      <sheetName val="18.Fondo Eventual "/>
      <sheetName val="19. PPYE  "/>
      <sheetName val="Reporte por obj. Julio 2026"/>
      <sheetName val="JULIO 1"/>
      <sheetName val="19.3 Activos por CK y TR"/>
      <sheetName val="20. Obras en Proceso"/>
      <sheetName val="20.1 Obras Terminadas "/>
      <sheetName val="C X P GENERAL-MAYO 2026 "/>
      <sheetName val="Agregados MAYO 2026"/>
      <sheetName val="Pagados MAYO 2026"/>
      <sheetName val="PASIVOS NO CORRIENTE-ACTUA."/>
      <sheetName val="OTROS PASIVOS Mayo"/>
      <sheetName val="Otros Pagos mayo 26"/>
      <sheetName val="08-2.Mov. CXP - JULIO  2026"/>
      <sheetName val="Movim. Otras CxP. julio 2026"/>
      <sheetName val="24.Retenciones y Ajustes"/>
      <sheetName val="REPORTE 210209"/>
      <sheetName val="Reporte retenciones  julio 2026"/>
      <sheetName val="26.Gastos Generales"/>
      <sheetName val=" 27 Ejec Presupuesto"/>
      <sheetName val="AUXILIAR JULIO"/>
      <sheetName val="LISTADO JULIO 2026"/>
      <sheetName val="25.Ingresos"/>
      <sheetName val="General (3)"/>
      <sheetName val="gastos vs ajuste"/>
      <sheetName val="Transferencias Corrientes"/>
    </sheetNames>
    <sheetDataSet>
      <sheetData sheetId="0">
        <row r="144">
          <cell r="E144">
            <v>0.16999999998370185</v>
          </cell>
        </row>
      </sheetData>
      <sheetData sheetId="1"/>
      <sheetData sheetId="2">
        <row r="18">
          <cell r="H18">
            <v>-27695686.360000014</v>
          </cell>
        </row>
        <row r="19">
          <cell r="H19">
            <v>4969445.2</v>
          </cell>
        </row>
        <row r="20">
          <cell r="H20">
            <v>17889871.618907429</v>
          </cell>
        </row>
        <row r="21">
          <cell r="H21">
            <v>537872.45000000007</v>
          </cell>
        </row>
        <row r="30">
          <cell r="H30">
            <v>387110150.58999997</v>
          </cell>
        </row>
        <row r="31">
          <cell r="H31">
            <v>-162775182.90000001</v>
          </cell>
        </row>
        <row r="32">
          <cell r="H32">
            <v>87068690.140000001</v>
          </cell>
        </row>
        <row r="41">
          <cell r="H41">
            <v>0</v>
          </cell>
        </row>
        <row r="42">
          <cell r="H42">
            <v>20082092.310000006</v>
          </cell>
        </row>
        <row r="43">
          <cell r="D43" t="str">
            <v>Otros Proveedores por Clasificar - Tránsitos</v>
          </cell>
          <cell r="H43">
            <v>0</v>
          </cell>
        </row>
        <row r="44">
          <cell r="H44">
            <v>1024497.0499999998</v>
          </cell>
        </row>
        <row r="49">
          <cell r="D49" t="str">
            <v xml:space="preserve">Fondos en Consignación </v>
          </cell>
          <cell r="H49">
            <v>106440.21000000002</v>
          </cell>
        </row>
        <row r="59">
          <cell r="H59">
            <v>20536115.350000001</v>
          </cell>
        </row>
        <row r="64">
          <cell r="H64">
            <v>84274390</v>
          </cell>
        </row>
        <row r="65">
          <cell r="H65">
            <v>194375096.78</v>
          </cell>
        </row>
        <row r="66">
          <cell r="H66">
            <v>-13293470.289253863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A5ED-91D3-4AE2-99FC-FA180E9C4087}">
  <sheetPr>
    <tabColor theme="4"/>
  </sheetPr>
  <dimension ref="B2:J83"/>
  <sheetViews>
    <sheetView tabSelected="1" view="pageBreakPreview" zoomScaleNormal="100" zoomScaleSheetLayoutView="100" workbookViewId="0">
      <selection activeCell="B11" sqref="B11:G11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6" customWidth="1"/>
    <col min="7" max="7" width="8.5703125" style="1" customWidth="1"/>
    <col min="8" max="8" width="19.28515625" style="3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8" x14ac:dyDescent="0.2">
      <c r="C2" s="2"/>
      <c r="D2" s="2"/>
      <c r="E2" s="2"/>
      <c r="F2" s="2"/>
    </row>
    <row r="3" spans="2:8" x14ac:dyDescent="0.2">
      <c r="C3" s="2"/>
      <c r="D3" s="2"/>
      <c r="E3" s="2"/>
      <c r="F3" s="2"/>
    </row>
    <row r="4" spans="2:8" x14ac:dyDescent="0.2">
      <c r="C4" s="2"/>
      <c r="D4" s="2"/>
      <c r="E4" s="2"/>
      <c r="F4" s="2"/>
    </row>
    <row r="5" spans="2:8" x14ac:dyDescent="0.2">
      <c r="C5" s="2"/>
      <c r="D5" s="2"/>
      <c r="E5" s="2"/>
      <c r="F5" s="2"/>
    </row>
    <row r="11" spans="2:8" x14ac:dyDescent="0.2">
      <c r="B11" s="2" t="s">
        <v>0</v>
      </c>
      <c r="C11" s="2"/>
      <c r="D11" s="2"/>
      <c r="E11" s="2"/>
      <c r="F11" s="2"/>
      <c r="G11" s="2"/>
    </row>
    <row r="12" spans="2:8" x14ac:dyDescent="0.2">
      <c r="B12" s="2" t="s">
        <v>1</v>
      </c>
      <c r="C12" s="2"/>
      <c r="D12" s="2"/>
      <c r="E12" s="2"/>
      <c r="F12" s="2"/>
      <c r="G12" s="2"/>
    </row>
    <row r="13" spans="2:8" x14ac:dyDescent="0.2">
      <c r="B13" s="2" t="s">
        <v>2</v>
      </c>
      <c r="C13" s="2"/>
      <c r="D13" s="2"/>
      <c r="E13" s="2"/>
      <c r="F13" s="2"/>
      <c r="G13" s="2"/>
    </row>
    <row r="15" spans="2:8" s="1" customFormat="1" x14ac:dyDescent="0.2">
      <c r="B15" s="4"/>
      <c r="C15" s="4"/>
      <c r="D15" s="4"/>
      <c r="E15" s="4"/>
      <c r="F15" s="4"/>
      <c r="H15" s="3"/>
    </row>
    <row r="16" spans="2:8" s="1" customFormat="1" x14ac:dyDescent="0.2">
      <c r="B16" s="4"/>
      <c r="C16" s="4"/>
      <c r="D16" s="4"/>
      <c r="E16" s="4"/>
      <c r="F16" s="2" t="s">
        <v>3</v>
      </c>
      <c r="H16" s="3"/>
    </row>
    <row r="17" spans="3:9" s="1" customFormat="1" x14ac:dyDescent="0.2">
      <c r="F17" s="2"/>
      <c r="H17" s="3"/>
    </row>
    <row r="18" spans="3:9" s="1" customFormat="1" x14ac:dyDescent="0.2">
      <c r="C18" s="5" t="s">
        <v>4</v>
      </c>
      <c r="F18" s="6"/>
      <c r="H18" s="3"/>
    </row>
    <row r="19" spans="3:9" s="1" customFormat="1" x14ac:dyDescent="0.2">
      <c r="C19" s="5" t="s">
        <v>5</v>
      </c>
      <c r="F19" s="6" t="s">
        <v>6</v>
      </c>
      <c r="H19" s="3"/>
    </row>
    <row r="20" spans="3:9" s="1" customFormat="1" x14ac:dyDescent="0.2">
      <c r="D20" s="1" t="s">
        <v>7</v>
      </c>
      <c r="F20" s="7">
        <f>+'[1]01.2 Plantilla ESF'!H18</f>
        <v>-27695686.360000014</v>
      </c>
      <c r="H20" s="3"/>
      <c r="I20" s="8"/>
    </row>
    <row r="21" spans="3:9" s="1" customFormat="1" x14ac:dyDescent="0.2">
      <c r="D21" s="1" t="s">
        <v>8</v>
      </c>
      <c r="F21" s="9">
        <f>+'[1]01.2 Plantilla ESF'!H19</f>
        <v>4969445.2</v>
      </c>
      <c r="H21" s="3"/>
    </row>
    <row r="22" spans="3:9" s="1" customFormat="1" x14ac:dyDescent="0.2">
      <c r="D22" s="1" t="s">
        <v>9</v>
      </c>
      <c r="F22" s="7">
        <f>+'[1]01.2 Plantilla ESF'!H20</f>
        <v>17889871.618907429</v>
      </c>
      <c r="H22" s="3"/>
    </row>
    <row r="23" spans="3:9" s="1" customFormat="1" x14ac:dyDescent="0.2">
      <c r="D23" s="1" t="s">
        <v>10</v>
      </c>
      <c r="F23" s="7">
        <f>+'[1]01.2 Plantilla ESF'!H21</f>
        <v>537872.45000000007</v>
      </c>
      <c r="H23" s="3"/>
    </row>
    <row r="24" spans="3:9" s="1" customFormat="1" hidden="1" x14ac:dyDescent="0.2">
      <c r="D24" s="1" t="s">
        <v>11</v>
      </c>
      <c r="F24" s="7">
        <v>0</v>
      </c>
      <c r="H24" s="3"/>
    </row>
    <row r="25" spans="3:9" s="1" customFormat="1" x14ac:dyDescent="0.2">
      <c r="C25" s="5" t="s">
        <v>12</v>
      </c>
      <c r="F25" s="10">
        <f>+F20+F21+F22+F23</f>
        <v>-4298497.0910925856</v>
      </c>
      <c r="H25" s="3"/>
    </row>
    <row r="26" spans="3:9" s="1" customFormat="1" ht="10.5" customHeight="1" x14ac:dyDescent="0.2">
      <c r="F26" s="11"/>
      <c r="H26" s="3"/>
    </row>
    <row r="27" spans="3:9" s="1" customFormat="1" x14ac:dyDescent="0.2">
      <c r="C27" s="5" t="s">
        <v>13</v>
      </c>
      <c r="F27" s="11"/>
      <c r="H27" s="3"/>
    </row>
    <row r="28" spans="3:9" s="1" customFormat="1" hidden="1" x14ac:dyDescent="0.2">
      <c r="D28" s="1" t="s">
        <v>14</v>
      </c>
      <c r="F28" s="11"/>
      <c r="H28" s="3"/>
    </row>
    <row r="29" spans="3:9" s="1" customFormat="1" hidden="1" x14ac:dyDescent="0.2">
      <c r="D29" s="1" t="s">
        <v>15</v>
      </c>
      <c r="F29" s="11"/>
      <c r="H29" s="3"/>
    </row>
    <row r="30" spans="3:9" s="1" customFormat="1" hidden="1" x14ac:dyDescent="0.2">
      <c r="D30" s="1" t="s">
        <v>16</v>
      </c>
      <c r="F30" s="11"/>
      <c r="H30" s="3"/>
    </row>
    <row r="31" spans="3:9" s="1" customFormat="1" hidden="1" x14ac:dyDescent="0.2">
      <c r="D31" s="1" t="s">
        <v>17</v>
      </c>
      <c r="F31" s="11"/>
      <c r="H31" s="3"/>
    </row>
    <row r="32" spans="3:9" s="1" customFormat="1" x14ac:dyDescent="0.2">
      <c r="D32" s="1" t="s">
        <v>18</v>
      </c>
      <c r="F32" s="7">
        <f>+'[1]01.2 Plantilla ESF'!H30</f>
        <v>387110150.58999997</v>
      </c>
      <c r="H32" s="3"/>
    </row>
    <row r="33" spans="3:10" s="1" customFormat="1" x14ac:dyDescent="0.2">
      <c r="D33" s="1" t="s">
        <v>19</v>
      </c>
      <c r="F33" s="7">
        <f>+'[1]01.2 Plantilla ESF'!H31</f>
        <v>-162775182.90000001</v>
      </c>
      <c r="H33" s="3"/>
    </row>
    <row r="34" spans="3:10" s="1" customFormat="1" x14ac:dyDescent="0.2">
      <c r="D34" s="1" t="s">
        <v>20</v>
      </c>
      <c r="F34" s="11">
        <f>+'[1]01.2 Plantilla ESF'!H32</f>
        <v>87068690.140000001</v>
      </c>
      <c r="H34" s="3"/>
    </row>
    <row r="35" spans="3:10" s="1" customFormat="1" hidden="1" x14ac:dyDescent="0.2">
      <c r="D35" s="1" t="s">
        <v>21</v>
      </c>
      <c r="F35" s="11"/>
      <c r="H35" s="3"/>
    </row>
    <row r="36" spans="3:10" s="1" customFormat="1" x14ac:dyDescent="0.2">
      <c r="C36" s="5" t="s">
        <v>22</v>
      </c>
      <c r="F36" s="12">
        <f>SUM(F32:F35)</f>
        <v>311403657.82999998</v>
      </c>
      <c r="H36" s="3"/>
    </row>
    <row r="37" spans="3:10" s="1" customFormat="1" ht="11.25" customHeight="1" x14ac:dyDescent="0.2">
      <c r="F37" s="11"/>
      <c r="H37" s="3"/>
    </row>
    <row r="38" spans="3:10" s="1" customFormat="1" ht="15" thickBot="1" x14ac:dyDescent="0.25">
      <c r="C38" s="5" t="s">
        <v>23</v>
      </c>
      <c r="F38" s="13">
        <f>+F25+F36</f>
        <v>307105160.7389074</v>
      </c>
      <c r="H38" s="3"/>
      <c r="I38" s="14"/>
      <c r="J38" s="8"/>
    </row>
    <row r="39" spans="3:10" s="1" customFormat="1" ht="8.25" customHeight="1" thickTop="1" x14ac:dyDescent="0.2">
      <c r="F39" s="11"/>
      <c r="H39" s="3"/>
    </row>
    <row r="40" spans="3:10" s="1" customFormat="1" x14ac:dyDescent="0.2">
      <c r="C40" s="5" t="s">
        <v>24</v>
      </c>
      <c r="F40" s="11"/>
      <c r="H40" s="3"/>
    </row>
    <row r="41" spans="3:10" s="1" customFormat="1" x14ac:dyDescent="0.2">
      <c r="D41" s="5" t="s">
        <v>25</v>
      </c>
      <c r="F41" s="11"/>
      <c r="H41" s="3"/>
    </row>
    <row r="42" spans="3:10" s="1" customFormat="1" hidden="1" x14ac:dyDescent="0.2">
      <c r="D42" s="1" t="s">
        <v>26</v>
      </c>
      <c r="F42" s="11"/>
      <c r="H42" s="3"/>
    </row>
    <row r="43" spans="3:10" s="1" customFormat="1" x14ac:dyDescent="0.2">
      <c r="D43" s="1" t="s">
        <v>27</v>
      </c>
      <c r="F43" s="7">
        <f>+'[1]01.2 Plantilla ESF'!H41</f>
        <v>0</v>
      </c>
      <c r="H43" s="3"/>
    </row>
    <row r="44" spans="3:10" s="1" customFormat="1" x14ac:dyDescent="0.2">
      <c r="D44" s="1" t="s">
        <v>28</v>
      </c>
      <c r="F44" s="7">
        <f>+'[1]01.2 Plantilla ESF'!H42</f>
        <v>20082092.310000006</v>
      </c>
      <c r="H44" s="3"/>
    </row>
    <row r="45" spans="3:10" s="1" customFormat="1" hidden="1" x14ac:dyDescent="0.2">
      <c r="D45" s="1" t="str">
        <f>+'[1]01.2 Plantilla ESF'!D43</f>
        <v>Otros Proveedores por Clasificar - Tránsitos</v>
      </c>
      <c r="F45" s="7">
        <f>+'[1]01.2 Plantilla ESF'!H43</f>
        <v>0</v>
      </c>
      <c r="H45" s="3"/>
    </row>
    <row r="46" spans="3:10" s="1" customFormat="1" x14ac:dyDescent="0.2">
      <c r="D46" s="1" t="s">
        <v>29</v>
      </c>
      <c r="F46" s="15">
        <f>+'[1]01.2 Plantilla ESF'!H44</f>
        <v>1024497.0499999998</v>
      </c>
      <c r="H46" s="3"/>
    </row>
    <row r="47" spans="3:10" s="1" customFormat="1" hidden="1" x14ac:dyDescent="0.2">
      <c r="D47" s="1" t="s">
        <v>30</v>
      </c>
      <c r="F47" s="11">
        <f>+'[1]01.Notas EEFF'!E144</f>
        <v>0.16999999998370185</v>
      </c>
      <c r="H47" s="3"/>
    </row>
    <row r="48" spans="3:10" s="1" customFormat="1" hidden="1" x14ac:dyDescent="0.2">
      <c r="D48" s="1" t="s">
        <v>31</v>
      </c>
      <c r="F48" s="11">
        <f>+'[2]Notas EF'!E83</f>
        <v>0</v>
      </c>
      <c r="H48" s="3"/>
    </row>
    <row r="49" spans="3:10" s="1" customFormat="1" hidden="1" x14ac:dyDescent="0.2">
      <c r="D49" s="1" t="s">
        <v>32</v>
      </c>
      <c r="F49" s="11"/>
      <c r="H49" s="3"/>
    </row>
    <row r="50" spans="3:10" s="1" customFormat="1" hidden="1" x14ac:dyDescent="0.2">
      <c r="D50" s="1" t="s">
        <v>33</v>
      </c>
      <c r="F50" s="11"/>
      <c r="H50" s="3"/>
    </row>
    <row r="51" spans="3:10" s="1" customFormat="1" hidden="1" x14ac:dyDescent="0.2">
      <c r="D51" s="1" t="s">
        <v>34</v>
      </c>
      <c r="F51" s="11">
        <v>0</v>
      </c>
      <c r="H51" s="3"/>
    </row>
    <row r="52" spans="3:10" s="1" customFormat="1" x14ac:dyDescent="0.2">
      <c r="D52" s="1" t="str">
        <f>+'[1]01.2 Plantilla ESF'!D49</f>
        <v xml:space="preserve">Fondos en Consignación </v>
      </c>
      <c r="F52" s="11">
        <f>+'[1]01.2 Plantilla ESF'!H49</f>
        <v>106440.21000000002</v>
      </c>
      <c r="H52" s="3"/>
    </row>
    <row r="53" spans="3:10" s="1" customFormat="1" x14ac:dyDescent="0.2">
      <c r="C53" s="5" t="s">
        <v>35</v>
      </c>
      <c r="F53" s="12">
        <f>SUM(F43:F52)</f>
        <v>21213029.74000001</v>
      </c>
      <c r="H53" s="3"/>
      <c r="I53" s="16"/>
    </row>
    <row r="54" spans="3:10" s="1" customFormat="1" ht="9" customHeight="1" x14ac:dyDescent="0.2">
      <c r="F54" s="11"/>
      <c r="H54" s="3"/>
    </row>
    <row r="55" spans="3:10" s="1" customFormat="1" ht="15" customHeight="1" x14ac:dyDescent="0.2">
      <c r="C55" s="5" t="s">
        <v>36</v>
      </c>
      <c r="F55" s="11"/>
      <c r="G55" s="17"/>
      <c r="H55" s="17"/>
    </row>
    <row r="56" spans="3:10" s="1" customFormat="1" x14ac:dyDescent="0.2">
      <c r="D56" s="1" t="s">
        <v>37</v>
      </c>
      <c r="F56" s="7">
        <f>+'[1]01.2 Plantilla ESF'!H59</f>
        <v>20536115.350000001</v>
      </c>
      <c r="G56" s="17"/>
      <c r="H56" s="17"/>
    </row>
    <row r="57" spans="3:10" s="1" customFormat="1" hidden="1" x14ac:dyDescent="0.2">
      <c r="D57" s="1" t="s">
        <v>38</v>
      </c>
      <c r="F57" s="11"/>
      <c r="H57" s="3"/>
    </row>
    <row r="58" spans="3:10" s="1" customFormat="1" hidden="1" x14ac:dyDescent="0.2">
      <c r="D58" s="1" t="s">
        <v>39</v>
      </c>
      <c r="F58" s="11"/>
      <c r="H58" s="3"/>
    </row>
    <row r="59" spans="3:10" s="1" customFormat="1" hidden="1" x14ac:dyDescent="0.2">
      <c r="D59" s="1" t="s">
        <v>40</v>
      </c>
      <c r="F59" s="11"/>
      <c r="H59" s="3"/>
    </row>
    <row r="60" spans="3:10" s="1" customFormat="1" hidden="1" x14ac:dyDescent="0.2">
      <c r="D60" s="1" t="s">
        <v>41</v>
      </c>
      <c r="F60" s="11"/>
      <c r="H60" s="3"/>
    </row>
    <row r="61" spans="3:10" s="1" customFormat="1" hidden="1" x14ac:dyDescent="0.2">
      <c r="D61" s="1" t="s">
        <v>42</v>
      </c>
      <c r="F61" s="11"/>
      <c r="H61" s="3"/>
    </row>
    <row r="62" spans="3:10" s="1" customFormat="1" x14ac:dyDescent="0.2">
      <c r="C62" s="5" t="s">
        <v>43</v>
      </c>
      <c r="D62" s="5"/>
      <c r="E62" s="5"/>
      <c r="F62" s="12">
        <f>SUM(F54:F61)</f>
        <v>20536115.350000001</v>
      </c>
      <c r="H62" s="3"/>
      <c r="I62" s="18"/>
    </row>
    <row r="63" spans="3:10" s="1" customFormat="1" ht="14.25" customHeight="1" x14ac:dyDescent="0.2">
      <c r="F63" s="11"/>
      <c r="H63" s="3"/>
    </row>
    <row r="64" spans="3:10" s="1" customFormat="1" ht="15" thickBot="1" x14ac:dyDescent="0.25">
      <c r="C64" s="5" t="s">
        <v>44</v>
      </c>
      <c r="F64" s="13">
        <f>+F53+F62</f>
        <v>41749145.090000011</v>
      </c>
      <c r="H64" s="3"/>
      <c r="I64" s="3"/>
      <c r="J64" s="8"/>
    </row>
    <row r="65" spans="2:10" s="1" customFormat="1" ht="15" customHeight="1" thickTop="1" x14ac:dyDescent="0.2">
      <c r="F65" s="11"/>
      <c r="H65" s="3"/>
      <c r="I65" s="3"/>
    </row>
    <row r="66" spans="2:10" s="1" customFormat="1" x14ac:dyDescent="0.2">
      <c r="C66" s="5" t="s">
        <v>45</v>
      </c>
      <c r="F66" s="11"/>
      <c r="H66" s="3"/>
      <c r="I66" s="3"/>
    </row>
    <row r="67" spans="2:10" s="1" customFormat="1" x14ac:dyDescent="0.2">
      <c r="D67" s="1" t="s">
        <v>46</v>
      </c>
      <c r="F67" s="7">
        <f>+'[1]01.2 Plantilla ESF'!H64</f>
        <v>84274390</v>
      </c>
      <c r="H67" s="3"/>
      <c r="I67" s="3"/>
    </row>
    <row r="68" spans="2:10" s="1" customFormat="1" x14ac:dyDescent="0.2">
      <c r="D68" s="1" t="s">
        <v>47</v>
      </c>
      <c r="F68" s="7">
        <f>+'[1]01.2 Plantilla ESF'!H65</f>
        <v>194375096.78</v>
      </c>
      <c r="H68" s="3"/>
      <c r="I68" s="3"/>
    </row>
    <row r="69" spans="2:10" s="1" customFormat="1" x14ac:dyDescent="0.2">
      <c r="D69" s="1" t="s">
        <v>48</v>
      </c>
      <c r="F69" s="7">
        <f>+'[1]01.2 Plantilla ESF'!H66</f>
        <v>-13293470.289253863</v>
      </c>
      <c r="H69" s="3"/>
      <c r="I69" s="3"/>
    </row>
    <row r="70" spans="2:10" s="1" customFormat="1" hidden="1" x14ac:dyDescent="0.2">
      <c r="D70" s="1" t="s">
        <v>49</v>
      </c>
      <c r="F70" s="7"/>
      <c r="H70" s="3"/>
      <c r="I70" s="3"/>
    </row>
    <row r="71" spans="2:10" s="1" customFormat="1" ht="15" thickBot="1" x14ac:dyDescent="0.25">
      <c r="C71" s="5" t="s">
        <v>50</v>
      </c>
      <c r="F71" s="13">
        <f>SUM(F67:F69)</f>
        <v>265356016.49074611</v>
      </c>
      <c r="H71" s="3"/>
      <c r="I71" s="3"/>
      <c r="J71" s="8"/>
    </row>
    <row r="72" spans="2:10" s="1" customFormat="1" ht="15" thickTop="1" x14ac:dyDescent="0.2">
      <c r="F72" s="11"/>
      <c r="H72" s="3"/>
      <c r="I72" s="3"/>
    </row>
    <row r="73" spans="2:10" s="1" customFormat="1" ht="15" thickBot="1" x14ac:dyDescent="0.25">
      <c r="C73" s="5" t="s">
        <v>51</v>
      </c>
      <c r="F73" s="13">
        <f>+F64+F71-1</f>
        <v>307105160.58074611</v>
      </c>
      <c r="H73" s="3"/>
      <c r="I73" s="3"/>
    </row>
    <row r="74" spans="2:10" s="1" customFormat="1" ht="15" thickTop="1" x14ac:dyDescent="0.2">
      <c r="F74" s="11" t="s">
        <v>6</v>
      </c>
      <c r="H74" s="3"/>
      <c r="I74" s="19"/>
    </row>
    <row r="75" spans="2:10" s="1" customFormat="1" x14ac:dyDescent="0.2">
      <c r="F75" s="11"/>
      <c r="H75" s="3"/>
      <c r="I75" s="19"/>
    </row>
    <row r="77" spans="2:10" s="1" customFormat="1" x14ac:dyDescent="0.2">
      <c r="F77" s="11"/>
      <c r="H77" s="3"/>
    </row>
    <row r="79" spans="2:10" s="1" customFormat="1" x14ac:dyDescent="0.2">
      <c r="F79" s="11"/>
      <c r="H79" s="3"/>
    </row>
    <row r="80" spans="2:10" s="1" customFormat="1" x14ac:dyDescent="0.2">
      <c r="B80" s="2"/>
      <c r="C80" s="2"/>
      <c r="D80" s="2"/>
      <c r="E80" s="2"/>
      <c r="F80" s="2"/>
      <c r="H80" s="3"/>
    </row>
    <row r="81" spans="2:8" s="1" customFormat="1" x14ac:dyDescent="0.2">
      <c r="B81" s="2"/>
      <c r="C81" s="2"/>
      <c r="D81" s="2"/>
      <c r="E81" s="2"/>
      <c r="F81" s="2"/>
      <c r="H81" s="3"/>
    </row>
    <row r="82" spans="2:8" s="1" customFormat="1" x14ac:dyDescent="0.2">
      <c r="F82" s="6"/>
      <c r="H82" s="3"/>
    </row>
    <row r="83" spans="2:8" s="1" customFormat="1" x14ac:dyDescent="0.2">
      <c r="F83" s="6"/>
      <c r="H83" s="3"/>
    </row>
  </sheetData>
  <mergeCells count="11">
    <mergeCell ref="B13:G13"/>
    <mergeCell ref="F16:F17"/>
    <mergeCell ref="G55:H56"/>
    <mergeCell ref="B80:F80"/>
    <mergeCell ref="B81:F81"/>
    <mergeCell ref="C2:F2"/>
    <mergeCell ref="C3:F3"/>
    <mergeCell ref="C4:F4"/>
    <mergeCell ref="C5:F5"/>
    <mergeCell ref="B11:G11"/>
    <mergeCell ref="B12:G12"/>
  </mergeCells>
  <printOptions horizontalCentered="1" verticalCentered="1"/>
  <pageMargins left="0.17" right="0.19685039370078741" top="0.15748031496062992" bottom="0.17" header="0.19" footer="0.17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6a3f438cca6e7f8a7d5e2db0f215f908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594df3725f630400f08aaee1bd15b4f9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C0492A8B-1665-4CF8-A5A5-7B59D35EEC19}"/>
</file>

<file path=customXml/itemProps2.xml><?xml version="1.0" encoding="utf-8"?>
<ds:datastoreItem xmlns:ds="http://schemas.openxmlformats.org/officeDocument/2006/customXml" ds:itemID="{AE98D67F-8AF9-46DA-AA69-0E88D3700083}"/>
</file>

<file path=customXml/itemProps3.xml><?xml version="1.0" encoding="utf-8"?>
<ds:datastoreItem xmlns:ds="http://schemas.openxmlformats.org/officeDocument/2006/customXml" ds:itemID="{3A8C9F10-8999-4069-8B70-D1753EC202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2026-08-18T14:08:23Z</dcterms:created>
  <dcterms:modified xsi:type="dcterms:W3CDTF">2026-08-18T19:38:16Z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