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ministeriodeculturado.sharepoint.com/sites/oai-sp/Documentos OAI/AÑO 2026/Portal Transparencia/trabajo/Presupuesto 2026/julio/"/>
    </mc:Choice>
  </mc:AlternateContent>
  <xr:revisionPtr revIDLastSave="1" documentId="8_{C7F9E2EC-590E-4DA3-B026-CD4E4DED853D}" xr6:coauthVersionLast="47" xr6:coauthVersionMax="47" xr10:uidLastSave="{A314070F-9E9E-4431-9ABE-80DCA5A1699A}"/>
  <bookViews>
    <workbookView xWindow="-120" yWindow="-120" windowWidth="20730" windowHeight="11160" xr2:uid="{FC1906C0-413A-4D5D-8CDD-37ECD67BC6BF}"/>
  </bookViews>
  <sheets>
    <sheet name="0001" sheetId="2" r:id="rId1"/>
    <sheet name="listado de los lib." sheetId="3" r:id="rId2"/>
  </sheets>
  <definedNames>
    <definedName name="_xlnm._FilterDatabase" localSheetId="1" hidden="1">'listado de los lib.'!$A$11:$E$184</definedName>
    <definedName name="_xlnm.Print_Area" localSheetId="0">'0001'!$A$1:$P$92</definedName>
    <definedName name="_xlnm.Print_Area" localSheetId="1">'listado de los lib.'!$A$1:$E$197</definedName>
    <definedName name="_xlnm.Print_Titles" localSheetId="0">'0001'!$1:$10</definedName>
    <definedName name="_xlnm.Print_Titles" localSheetId="1">'listado de los lib.'!$11:$11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85" i="3" l="1"/>
  <c r="B83" i="2" l="1"/>
  <c r="B80" i="2"/>
  <c r="B77" i="2"/>
  <c r="B72" i="2"/>
  <c r="B69" i="2"/>
  <c r="B64" i="2"/>
  <c r="B54" i="2"/>
  <c r="B47" i="2"/>
  <c r="B38" i="2"/>
  <c r="B28" i="2"/>
  <c r="B18" i="2"/>
  <c r="B12" i="2"/>
  <c r="C83" i="2"/>
  <c r="C80" i="2"/>
  <c r="C77" i="2"/>
  <c r="C72" i="2"/>
  <c r="C69" i="2"/>
  <c r="C64" i="2"/>
  <c r="C54" i="2"/>
  <c r="C47" i="2"/>
  <c r="C38" i="2"/>
  <c r="C28" i="2"/>
  <c r="C18" i="2"/>
  <c r="C12" i="2"/>
  <c r="E83" i="2"/>
  <c r="E80" i="2"/>
  <c r="E77" i="2"/>
  <c r="E72" i="2"/>
  <c r="E69" i="2"/>
  <c r="E64" i="2"/>
  <c r="E54" i="2"/>
  <c r="E47" i="2"/>
  <c r="E38" i="2"/>
  <c r="E28" i="2"/>
  <c r="E18" i="2"/>
  <c r="E12" i="2"/>
  <c r="D83" i="2"/>
  <c r="D80" i="2"/>
  <c r="D77" i="2"/>
  <c r="D72" i="2"/>
  <c r="D69" i="2"/>
  <c r="D64" i="2"/>
  <c r="D54" i="2"/>
  <c r="D47" i="2"/>
  <c r="D38" i="2"/>
  <c r="D28" i="2"/>
  <c r="D18" i="2"/>
  <c r="D12" i="2"/>
  <c r="E76" i="2" l="1"/>
  <c r="D76" i="2"/>
  <c r="C76" i="2"/>
  <c r="B76" i="2"/>
  <c r="E85" i="2"/>
  <c r="B85" i="2"/>
  <c r="C85" i="2"/>
  <c r="D85" i="2"/>
  <c r="P13" i="2" l="1"/>
  <c r="N83" i="2" l="1"/>
  <c r="M83" i="2"/>
  <c r="I83" i="2"/>
  <c r="G83" i="2"/>
  <c r="F83" i="2"/>
  <c r="L83" i="2"/>
  <c r="K83" i="2"/>
  <c r="J83" i="2"/>
  <c r="H83" i="2"/>
  <c r="N80" i="2"/>
  <c r="M80" i="2"/>
  <c r="L80" i="2"/>
  <c r="I80" i="2"/>
  <c r="H80" i="2"/>
  <c r="K80" i="2"/>
  <c r="F80" i="2"/>
  <c r="I77" i="2"/>
  <c r="N77" i="2"/>
  <c r="M77" i="2"/>
  <c r="K77" i="2"/>
  <c r="G77" i="2"/>
  <c r="F77" i="2"/>
  <c r="L77" i="2"/>
  <c r="K72" i="2"/>
  <c r="J72" i="2"/>
  <c r="N72" i="2"/>
  <c r="M72" i="2"/>
  <c r="L72" i="2"/>
  <c r="H72" i="2"/>
  <c r="L69" i="2"/>
  <c r="N69" i="2"/>
  <c r="J69" i="2"/>
  <c r="I69" i="2"/>
  <c r="H69" i="2"/>
  <c r="G69" i="2"/>
  <c r="K69" i="2"/>
  <c r="F69" i="2"/>
  <c r="M64" i="2"/>
  <c r="L64" i="2"/>
  <c r="J64" i="2"/>
  <c r="I54" i="2"/>
  <c r="L54" i="2"/>
  <c r="M54" i="2"/>
  <c r="H54" i="2"/>
  <c r="M47" i="2"/>
  <c r="K47" i="2"/>
  <c r="H38" i="2"/>
  <c r="G38" i="2"/>
  <c r="J38" i="2"/>
  <c r="N28" i="2"/>
  <c r="F28" i="2"/>
  <c r="L18" i="2"/>
  <c r="N12" i="2"/>
  <c r="I12" i="2"/>
  <c r="L12" i="2"/>
  <c r="F12" i="2"/>
  <c r="F76" i="2" l="1"/>
  <c r="K76" i="2"/>
  <c r="L76" i="2"/>
  <c r="M28" i="2"/>
  <c r="F54" i="2"/>
  <c r="N54" i="2"/>
  <c r="K54" i="2"/>
  <c r="J12" i="2"/>
  <c r="H28" i="2"/>
  <c r="J47" i="2"/>
  <c r="I47" i="2"/>
  <c r="F47" i="2"/>
  <c r="N47" i="2"/>
  <c r="G72" i="2"/>
  <c r="M76" i="2"/>
  <c r="J77" i="2"/>
  <c r="F18" i="2"/>
  <c r="N18" i="2"/>
  <c r="K18" i="2"/>
  <c r="M38" i="2"/>
  <c r="L38" i="2"/>
  <c r="I38" i="2"/>
  <c r="H47" i="2"/>
  <c r="I64" i="2"/>
  <c r="F64" i="2"/>
  <c r="N64" i="2"/>
  <c r="K64" i="2"/>
  <c r="N76" i="2"/>
  <c r="I76" i="2"/>
  <c r="H12" i="2"/>
  <c r="M12" i="2"/>
  <c r="F38" i="2"/>
  <c r="N38" i="2"/>
  <c r="K38" i="2"/>
  <c r="I72" i="2"/>
  <c r="J28" i="2"/>
  <c r="G28" i="2"/>
  <c r="I28" i="2"/>
  <c r="K28" i="2"/>
  <c r="J54" i="2"/>
  <c r="G54" i="2"/>
  <c r="H77" i="2"/>
  <c r="H76" i="2" s="1"/>
  <c r="J80" i="2"/>
  <c r="G80" i="2"/>
  <c r="G76" i="2" s="1"/>
  <c r="I18" i="2"/>
  <c r="H18" i="2"/>
  <c r="M18" i="2"/>
  <c r="G18" i="2"/>
  <c r="L28" i="2"/>
  <c r="G64" i="2"/>
  <c r="M69" i="2"/>
  <c r="K12" i="2"/>
  <c r="G12" i="2"/>
  <c r="J18" i="2"/>
  <c r="G47" i="2"/>
  <c r="L47" i="2"/>
  <c r="H64" i="2"/>
  <c r="F72" i="2"/>
  <c r="O77" i="2"/>
  <c r="F85" i="2" l="1"/>
  <c r="I85" i="2"/>
  <c r="N85" i="2"/>
  <c r="L85" i="2"/>
  <c r="M85" i="2"/>
  <c r="G85" i="2"/>
  <c r="J85" i="2"/>
  <c r="K85" i="2"/>
  <c r="H85" i="2"/>
  <c r="J76" i="2"/>
  <c r="P48" i="2"/>
  <c r="O83" i="2" l="1"/>
  <c r="O80" i="2"/>
  <c r="O69" i="2"/>
  <c r="O64" i="2"/>
  <c r="O54" i="2"/>
  <c r="P17" i="2"/>
  <c r="O12" i="2"/>
  <c r="O76" i="2" l="1"/>
  <c r="O18" i="2"/>
  <c r="O38" i="2"/>
  <c r="O47" i="2"/>
  <c r="O28" i="2"/>
  <c r="O72" i="2"/>
  <c r="P33" i="2"/>
  <c r="P31" i="2"/>
  <c r="P43" i="2"/>
  <c r="P66" i="2"/>
  <c r="P73" i="2"/>
  <c r="P21" i="2"/>
  <c r="P37" i="2"/>
  <c r="P51" i="2"/>
  <c r="P63" i="2"/>
  <c r="P82" i="2"/>
  <c r="P50" i="2"/>
  <c r="P57" i="2"/>
  <c r="P71" i="2"/>
  <c r="P81" i="2"/>
  <c r="P42" i="2"/>
  <c r="P59" i="2"/>
  <c r="P62" i="2"/>
  <c r="P79" i="2"/>
  <c r="P15" i="2"/>
  <c r="P45" i="2"/>
  <c r="P27" i="2"/>
  <c r="P44" i="2"/>
  <c r="P49" i="2"/>
  <c r="P53" i="2"/>
  <c r="P65" i="2"/>
  <c r="P70" i="2"/>
  <c r="P36" i="2"/>
  <c r="P61" i="2"/>
  <c r="P68" i="2"/>
  <c r="P75" i="2"/>
  <c r="P78" i="2"/>
  <c r="P39" i="2"/>
  <c r="P52" i="2"/>
  <c r="P23" i="2"/>
  <c r="P26" i="2"/>
  <c r="P30" i="2"/>
  <c r="P35" i="2"/>
  <c r="P41" i="2"/>
  <c r="P60" i="2"/>
  <c r="P67" i="2"/>
  <c r="P74" i="2"/>
  <c r="P84" i="2"/>
  <c r="P83" i="2" s="1"/>
  <c r="P32" i="2"/>
  <c r="P14" i="2"/>
  <c r="P24" i="2"/>
  <c r="P40" i="2"/>
  <c r="P55" i="2"/>
  <c r="P56" i="2"/>
  <c r="P16" i="2"/>
  <c r="P20" i="2"/>
  <c r="P22" i="2"/>
  <c r="P29" i="2"/>
  <c r="P46" i="2"/>
  <c r="P58" i="2"/>
  <c r="P34" i="2"/>
  <c r="P25" i="2"/>
  <c r="P19" i="2"/>
  <c r="P12" i="2" l="1"/>
  <c r="P77" i="2"/>
  <c r="P47" i="2"/>
  <c r="P28" i="2"/>
  <c r="P80" i="2"/>
  <c r="P72" i="2"/>
  <c r="P69" i="2"/>
  <c r="P18" i="2"/>
  <c r="P64" i="2"/>
  <c r="P54" i="2"/>
  <c r="P38" i="2"/>
  <c r="O85" i="2"/>
  <c r="P76" i="2" l="1"/>
  <c r="P85" i="2"/>
</calcChain>
</file>

<file path=xl/sharedStrings.xml><?xml version="1.0" encoding="utf-8"?>
<sst xmlns="http://schemas.openxmlformats.org/spreadsheetml/2006/main" count="461" uniqueCount="401">
  <si>
    <t xml:space="preserve"> DIRECCION FINANCIERA / DEPARTAMENTO DE PRESUPUESTO</t>
  </si>
  <si>
    <t>Año 2026</t>
  </si>
  <si>
    <t xml:space="preserve">Ejecución de Gastos y Aplicaciones financieras </t>
  </si>
  <si>
    <t>DETALLE</t>
  </si>
  <si>
    <t>Presupuesto Aprobado</t>
  </si>
  <si>
    <t>Presupuesto Modificado</t>
  </si>
  <si>
    <t xml:space="preserve">Gasto devengado </t>
  </si>
  <si>
    <t xml:space="preserve">Enero </t>
  </si>
  <si>
    <t>Febrero</t>
  </si>
  <si>
    <t>Marzo</t>
  </si>
  <si>
    <t>Abril</t>
  </si>
  <si>
    <t>Mayo</t>
  </si>
  <si>
    <t>Junio</t>
  </si>
  <si>
    <t>Julio</t>
  </si>
  <si>
    <t xml:space="preserve">Agosto </t>
  </si>
  <si>
    <t>Septiembre</t>
  </si>
  <si>
    <t>Octubre</t>
  </si>
  <si>
    <t xml:space="preserve">Noviembre </t>
  </si>
  <si>
    <t>Diciembre</t>
  </si>
  <si>
    <t xml:space="preserve">Total </t>
  </si>
  <si>
    <t>2 - GASTOS</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</si>
  <si>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</si>
  <si>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</si>
  <si>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</si>
  <si>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</si>
  <si>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</si>
  <si>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</si>
  <si>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</si>
  <si>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</si>
  <si>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</si>
  <si>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</si>
  <si>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</si>
  <si>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</si>
  <si>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</si>
  <si>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</si>
  <si>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</si>
  <si>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</si>
  <si>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</si>
  <si>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</si>
  <si>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</si>
  <si>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</si>
  <si>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</si>
  <si>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</si>
  <si>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</si>
  <si>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</si>
  <si>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2.3.8 - GASTOS QUE SE ASIGNARÁN DURANTE EL EJERCICIO (ART. 32 Y 33 LEY 423-06)</t>
  </si>
  <si>
    <t>2.3.9 - PRODUCTOS Y ÚTILES VARIOS</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</si>
  <si>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</si>
  <si>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</si>
  <si>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</si>
  <si>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</si>
  <si>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</si>
  <si>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</si>
  <si>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2.4.6 - SUBVENCIONES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</si>
  <si>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</si>
  <si>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</si>
  <si>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</si>
  <si>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</si>
  <si>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</si>
  <si>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</si>
  <si>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</si>
  <si>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2.5.6 - TRANSFERENCIAS DE CAPITAL AL SECTOR EXTERNO</t>
  </si>
  <si>
    <t>2.5.9 - TRANSFERENCIAS DE CAPITAL A OTRAS INSTITUCIONES PÚBLICAS</t>
  </si>
  <si>
    <t>2.6 - BIENES MUEBLES, INMUEBLES E INTANGIBLES</t>
  </si>
  <si>
    <t>2.6.1 - MOBILIARIO Y EQUIPO</t>
  </si>
  <si>
    <t>2.6.2 - MOBILIARIO Y EQUIPO AUDIOVISUAL, RECREATIVO Y EDUCACIONAL</t>
  </si>
  <si>
    <t>2.6.3 - EQUIPO E INSTRUMENTAL, CIENTÍFICO Y LABORATORIO</t>
  </si>
  <si>
    <t>2.6.4 - VEHÍCULOS Y EQUIPO DE TRANSPORTE, TRACCIÓN Y ELEVACIÓN</t>
  </si>
  <si>
    <t>2.6.5 - MAQUINARIA, OTROS EQUIPOS Y HERRAMIENTAS</t>
  </si>
  <si>
    <t>2.6.6 - EQUIPOS DE DEFENSA Y SEGURIDAD</t>
  </si>
  <si>
    <t>2.6.7 - ACTIVOS BIOLÓGICOS</t>
  </si>
  <si>
    <t>2.6.8 - BIENES INTANGIBLES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</si>
  <si>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</si>
  <si>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</si>
  <si>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</si>
  <si>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</si>
  <si>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</si>
  <si>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</si>
  <si>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</si>
  <si>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</si>
  <si>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</si>
  <si>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</si>
  <si>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</si>
  <si>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</si>
  <si>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</si>
  <si>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</si>
  <si>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</si>
  <si>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</si>
  <si>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</si>
  <si>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</si>
  <si>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</si>
  <si>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</si>
  <si>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</si>
  <si>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</si>
  <si>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general</t>
  </si>
  <si>
    <t>JUANA VILLAR GUERRERO</t>
  </si>
  <si>
    <t>ANA V. ADAMES LANTIGUA</t>
  </si>
  <si>
    <t xml:space="preserve">ENCDA. DEPTO. DE PRESUPUESTO </t>
  </si>
  <si>
    <t>DIRECTORA FINANCIERA</t>
  </si>
  <si>
    <t>En RD$1,511,691,077.42</t>
  </si>
  <si>
    <t xml:space="preserve">Unidad Ejecutora 0001 </t>
  </si>
  <si>
    <t>.</t>
  </si>
  <si>
    <r>
      <rPr>
        <b/>
        <sz val="8"/>
        <color theme="1"/>
        <rFont val="Calibri"/>
        <family val="2"/>
        <scheme val="minor"/>
      </rPr>
      <t xml:space="preserve">FUENTE </t>
    </r>
    <r>
      <rPr>
        <sz val="8"/>
        <color theme="1"/>
        <rFont val="Calibri"/>
        <family val="2"/>
        <scheme val="minor"/>
      </rPr>
      <t>: Sistema Integrado de Gestión Financiera  (SIGEF)</t>
    </r>
  </si>
  <si>
    <r>
      <rPr>
        <b/>
        <sz val="8"/>
        <color theme="1"/>
        <rFont val="Calibri"/>
        <family val="2"/>
        <scheme val="minor"/>
      </rPr>
      <t>Presupuesto aprobado:</t>
    </r>
    <r>
      <rPr>
        <sz val="8"/>
        <color theme="1"/>
        <rFont val="Calibri"/>
        <family val="2"/>
        <scheme val="minor"/>
      </rPr>
      <t xml:space="preserve"> Se refiere al presupuesto aprobado en la Ley de Presupuesto General del Estado.</t>
    </r>
  </si>
  <si>
    <r>
      <t xml:space="preserve">Presupuesto modificado:  </t>
    </r>
    <r>
      <rPr>
        <sz val="8"/>
        <color theme="1"/>
        <rFont val="Calibri"/>
        <family val="2"/>
        <scheme val="minor"/>
      </rPr>
      <t xml:space="preserve">Se refiere al presupuesto aprobado en caso de que el Congreso Nacional apruebe un presupuesto complementario. </t>
    </r>
  </si>
  <si>
    <r>
      <rPr>
        <b/>
        <sz val="8"/>
        <color theme="1"/>
        <rFont val="Calibri"/>
        <family val="2"/>
        <scheme val="minor"/>
      </rPr>
      <t>Total devengado:</t>
    </r>
    <r>
      <rPr>
        <sz val="8"/>
        <color theme="1"/>
        <rFont val="Calibri"/>
        <family val="2"/>
        <scheme val="minor"/>
      </rPr>
      <t xml:space="preserve">  Son los recursos financieros que surgen con la obligación de pago por la recepción de conformidad de obras, bienes y servicios oportunamente contratados o, en los casos de gastos sin contraprestación, por haberse cumplido los requisitos administrativos dispuestos por el reglamento de la presente Ley.</t>
    </r>
  </si>
  <si>
    <t>LISTADO DE LIBRAMIENTOS</t>
  </si>
  <si>
    <t>DESDE EL 01 AL 31 DE JULIO 2026</t>
  </si>
  <si>
    <t xml:space="preserve">UNIDAD EJECUTORA 0001 	</t>
  </si>
  <si>
    <t>Fecha</t>
  </si>
  <si>
    <t>LIB.</t>
  </si>
  <si>
    <t xml:space="preserve">Beneficiario </t>
  </si>
  <si>
    <t xml:space="preserve">Descripcion </t>
  </si>
  <si>
    <t>Monto</t>
  </si>
  <si>
    <t>INVERSIONES R &amp; S DI MC, S.R.L</t>
  </si>
  <si>
    <t>PAGO POR ADQUISICION DE PRODUCTOS COMESTIBLES ( TE FRIO) PARA REPOSICION DE ALMACEN, PROCESO CULTURA-DAF-CM-2026-0001, ORDEN CULTURA-2026-00018, SEGUN DOCUMENTOS ANEXOS.</t>
  </si>
  <si>
    <t>COMPUDONSA, SRL</t>
  </si>
  <si>
    <t>PAGO POR ADQUISICIÓN DE ALTAVOCES DE CONFERENCIA, PARA USO EN EL SALON MINISTERIAL DE ESTE MINISTERIO DE CULTURA, PROCESO CULTURA-DAF-CD-2026-0049, ORDEN DE COMPRA 2026-00164, SEGUN ANEXOS.</t>
  </si>
  <si>
    <t>PLANETA AZUL, SA</t>
  </si>
  <si>
    <t>PAGO CERT. NO. BS-0005029-2025, ADENDUM BS-0004253-2026, POR ADQ. DE AGUA POTABLE PARA CONSUMO INSTITUCIONAL DE LA SEDE, SUS DEPENDENCIAS Y ACTIVIDADES, PROCESO CULTURA-DAF-CM-2025-0001, ORDEN 2025-00031</t>
  </si>
  <si>
    <t>IDENTIFICACIONES JMB, SRL</t>
  </si>
  <si>
    <t>PAGO POR SERVICIO REPARACION DE LA IMPRESORA  DE CARNET MARCA DATACARD-800, UTILIZADA PARA IMPRESION DE CARNET DEL LOCUTOR EN LA COMISION NACIONAL DE ESPECTACULOS PUBLICOS, PROC. CULT-DAF-CD-2026-0050, ORDEN 2026-00163, SEGUN ANEXOS.</t>
  </si>
  <si>
    <t>STAGE VISUAL AND SOUND SVS, SRL</t>
  </si>
  <si>
    <t>PAGO  CO. BS-0003252-2026, ADENDUM BS-0006307-2026, POR SERV. DE DISEÑO, MONTAJE, ALQ. Y ARRENDAMIENTOS DE EQUIPOS PARA SER USADOS EN  LA 1ERA FERIA REG. DEL LIBRO Y LA CULT. CIBAO 2026, REALIZADA DEL 20 AL 26/4/2026, PROCESO CULTURA-CCC-PEEX-2026-0001.</t>
  </si>
  <si>
    <t>THE CLASIC GOURMET H&amp;A, SRL</t>
  </si>
  <si>
    <t>PAGO CERT. CONTRATO BS-0011192-2025, POR SERVICIOS DE ALMUERZOS Y CENAS PARA EL PERSONAL DE ESTE MINC Y SUS DEPENDENCIAS, CORRESPONDIENTE AL PERIODO DEL 01 AL 31 DE MAYO 2026, SEGUN ANEXOS</t>
  </si>
  <si>
    <t>AUTO SERVICIO AUTOMOTRIZ INTELIGENTE RD, AUTO SAI RD SRL</t>
  </si>
  <si>
    <t>PAGO CO. BS-0000091-2026, ADENDUM BS-0006072-2026, POR SERV DE MANTENIMIENTO Y REP DE LOS VEHICULOS PLACA EG02544 Y EI00378 DE LA FLOTILLA VEHICULAR DE ESTE MINC, PROCESO CULTURA-DAF-CM-2025-0075, OR. 2025-00406</t>
  </si>
  <si>
    <t>EDENORTE DOMINICANA S A</t>
  </si>
  <si>
    <t>PAGO POR REPARACION DEL TRANSFER INTERNO DEL MEDIDOR CORRESPONDIENTE AL CONTRATO NO. NIC 5122856, DEL GRAN TEATRO DEL CIBAO DEPENDENCIA DE ESTE MINISTERIO DE CULTURA EN LA REGION NORTE, SEGUN ANEXOS.</t>
  </si>
  <si>
    <t>CALE ENTERPRISE, CFAP, SRL</t>
  </si>
  <si>
    <t>PAGO POR SERVICIO DE ALQUILER DE VEHICULOS PARA SER UTILIZADOS EN EL MARCO DE LA REUNION DE MINISTROS DE EDUCACION Y CULTURA CECC/SICA, SANTO DOMINGO 2026, PROCESO CULTURA-DAF-CM-2026-0036, ORDEN 2026-00168.</t>
  </si>
  <si>
    <t>TONER DEPOT MULTISERVICIOS EORG, SRL</t>
  </si>
  <si>
    <t>PAGO NO.9 DE LA CO BS-0007238-2025, ADENDUM 0003305-2026, POR SERVICIOS DE ALQUILER DE IMPRESORAS Y MANTENIMIENTO DE LOS EQUIPOS DE IMPRESION DE ESTE MINC Y SUS DEPENDENCIAS, CORRESPONDIENTE A LOS MESES DE ABRIL Y MAYO 2026, SEGUN ANEXOS</t>
  </si>
  <si>
    <t>TELESISTEMA DOMINICANO, SAS</t>
  </si>
  <si>
    <t>PAGO POR CONTRATACION DE SERVICIOS DE PUBLICIDAD A TRAVES DE MEDIOS Y PLATAFORMAS DIGITALES, PROCESO CULTURA-CCC-PEPB-2026-0001, ORDEN CULTURA-2026-00134, SEGUN ANEXOS</t>
  </si>
  <si>
    <t>PROCOMUNICACIONES, SRL</t>
  </si>
  <si>
    <t>PAGO POR CONTRATACION SE SERVICIOS DE PUBLICIDAD A TRAVES DE MEDIOS Y PLATAFORMAS DIGITALES (FERIA REGIONAL DEL LIBRO 2026), PROCESO CULTURA-CCC-PEPB-2026-0001, ORDEN CULTURA-2026-00138, SEGUN ANEXOS</t>
  </si>
  <si>
    <t>DIRECCION GENERAL DE MECENAZGO</t>
  </si>
  <si>
    <t>TRANSFERENCIA A FAVOR DE LA DIRECCION GENERAL DE MECENAZGO, POR CONCEPTO DE GASTOS OPERATIVOS Y ADMINISTRATIVOS, CORRESPONDIENTE AL MES DE JULIO 2026, SEGUN ANEXOS.</t>
  </si>
  <si>
    <t>YANCEN LENIN PUJOLS CASADO</t>
  </si>
  <si>
    <t>PAGO SERVICIOS DE PUBLICIDAD A TRAVES DE MEDIOS Y PLATAFORMAS DIGITALES, PROCESO CULT-CCC-PEPB-2026-0001, ORDEN CULTURA-2026-00108, SEGUN ANEXOS.</t>
  </si>
  <si>
    <t>MINISTERIO DE CULTURA</t>
  </si>
  <si>
    <t>FONDO REPONIBLE INSTITUCIONAL AL MINISTERIO DE CULTURA</t>
  </si>
  <si>
    <t>CORPORACIÓN DOMINICANA DE RADIO Y TELEVISIÓN, SRL (COLOR VISIÓN)</t>
  </si>
  <si>
    <t>PAGO POR CONTRATACIÓN DE SERVICIOS DE PUBLICIDAD A TRAVÉS DE MEDIOS Y PLATAFORMAS DIGITALES, PROCESO CULTURA-CCC-PEPB-2026-0001, ORDEN  CULTURA-2026-00097, SEGUN DOCUMENTOS ANEXOS.</t>
  </si>
  <si>
    <t>GRUPO MECCA, SRL</t>
  </si>
  <si>
    <t>PAGO POR CONTRATACIÓN DE SERVICIOS DE PUBLICIDAD A TRAVÉS DE MEDIOS Y PLATAFORMAS DIGITALES, PROCESO CULTURA-CCC-PEPB-2026-0001, ORDEN CULTURA-2026-00112, SEGUN DOCUMENTOS ANEXOS.</t>
  </si>
  <si>
    <t>ACTIVIDADES CAOMA, SRL</t>
  </si>
  <si>
    <t>PAGO MENOS N/C. E340000000040, POR DE SERVICIOS DE MONTAJE, ALQUILERES Y ARRENDAMIENTOS DE EQUIPOS PARA  ACTIVIDADES REALIZADA EL 13 DE JUNIO 2026 EN LA CASA DE CULTURA DE SAMANA, PROCESO CULTURA-DAF-CM-2026-0031, ORDEN 2026-00155, SEGUN ANEXOS.</t>
  </si>
  <si>
    <t>TRANSFERENCIA  A FAVOR DE PROYECTOS CULTURALES, CORRESPONDIENTE AL MES DE JULIO 2026, SEGUN ANEXOS</t>
  </si>
  <si>
    <t>TRANSFERENCIA  A FAVOR DE ACTIVIDADES CULTURALES, CORRESPONDIENTE AL MES DE JULIO 2026, SEGUN ANEXOS.</t>
  </si>
  <si>
    <t>TRANSFERENCIA  A FAVOR DEL TEATRO ORQUESTAL DOMINICANO, CORRESPONDIENTE AL MES DE JULIO 2026, SEGUN ANEXOS.</t>
  </si>
  <si>
    <t>TRANSFERENCIA  A FAVOR DEL CORO DE CAMARA KORIBE, CORRESPONDIENTE AL MES DE JULIO 2026, SEGUN ANEXOS.</t>
  </si>
  <si>
    <t>TRANSFERENCIA  A FAVOR DE LA DIRECCION DE CULTURA DOMINICANA  EN EL EXTERIOR, CORRESPONDIENTE AL MES DE JULIO 2026, SEGUN ANEXOS.</t>
  </si>
  <si>
    <t>PRIMARY BUSINESS GROUP, SRL</t>
  </si>
  <si>
    <t>PAGO POR CONTRATACIÓN DE SERVICIOS DE PUBLICIDAD A TRAVÉS DE MEDIOS Y PLATAFORMAS DIGITALES, PROCESO CULTURA-CCC-PEPB-2026-0001, ORDEN  CULTURA-2026-00103, SEGUN DOCUMENTOS ANEXOS,</t>
  </si>
  <si>
    <t>JOSÉ ANTONIO ZAPATA BOURDIERD-</t>
  </si>
  <si>
    <t>PAGO POR CONTRATACIÓN DE SERVICIOS DE PUBLICIDAD A TRAVÉS DE MEDIOS Y PLATAFORMAS DIGITALES, PROCESO CULTURA-CCC-PEPB-2026-0001, ORDEN  CULTURA-2026-00140, SEGUN DOCUMENTOS ANEXOS.</t>
  </si>
  <si>
    <t>JARDIN ILUSIONES S A</t>
  </si>
  <si>
    <t>PAGO POR ADQ. CORONA FUNEBRE POR FALLECIMIENTO DEL SR JOSE VALENZUELA (ASESOR FRONTERIZO PODER EJECUTIVO) Y CENTRO DE MESA PARA ACTIVIDAD SOBRE EL FESTIVAL CULTURAL REGION ENRIQUILLO, PROCESO CULTURA-DAF-CM-2023-0001</t>
  </si>
  <si>
    <t>ISFAR GROUP S.R.L</t>
  </si>
  <si>
    <t>PAGO POR SERVICIO DE ALQUILER DE TRANSPORTE Y TRASLADO DE PASAJEROS PARA SER USADOS EN LA CELEBRACION DE LA FERIA REGIONAL DEL LIBRO Y LA CULTURA CIBAO 2026, PROCESO CULTURA-DAF-CM-2026-0027, ORDEN 2026-00084</t>
  </si>
  <si>
    <t>P/HORAS EXTRAORD. FRLC CIBAO 2026-P13-MINC</t>
  </si>
  <si>
    <t>FUNDACION CULTURAL COFRADIA</t>
  </si>
  <si>
    <t>TRANSFERENCIA A FAVOR DE FUNDACION CULTURAL COFRADIA, INC, ASFL DEL SECTOR CULTURAL CORRESPONDIENTE A LOS MESES DE JUNIO Y JULIO 2026, SEGUN ANEXOS</t>
  </si>
  <si>
    <t>INSTITUTO DUARTIANO</t>
  </si>
  <si>
    <t>TRANSFERENCIA A FAVOR DEL INSTITUTO DUARTIANO, CORRESPONDIENTE A GASTOS CORRIENTES Y PAGO DE NOMINA DEL MES DE JULIO 2026, SEGUN ANEXOS</t>
  </si>
  <si>
    <t>29 BENEFICIARIOS</t>
  </si>
  <si>
    <t>TRANSFERENCIA A FAVOR DE (29) ASFL DEL SECTOR CULTURAL, CORRESPONDIENTE A LA SUBVENCION DEL MES DE JULIO 2026, SEGUN ANEXOS.</t>
  </si>
  <si>
    <t>SBC SOCIAL BUSINESS, EIRL</t>
  </si>
  <si>
    <t>PAGO POR CONTRATACION DE SERV DE PUBLICIDAD A TRAVES DE MEDIOS Y PLATAFORMAS DIGITALES PROCESO CULTURA-CCC-PEPB-2026-0001, ORDEN CULTURA-2026-00137, SEGUN ANEXOS</t>
  </si>
  <si>
    <t>COMPANIA DOMINICANA DE TELEFONOS C POR A</t>
  </si>
  <si>
    <t>PAGO SERVICIOS TELEFONICOS Y FLOTAS DE ESTE MINISTERIO DE CULTURA Y SUS DEPENDENCIAS, CORRESPONDIENTE AL MES DE JUNIO 2026 (SERV. LARGA DISTANCIA, TELEFONO LOCAL, INTERNET Y TV POR CABLE), SEGUN ANEXOS</t>
  </si>
  <si>
    <t>SANTO DOMINGO MOTORS COMPANY, SA</t>
  </si>
  <si>
    <t>PAGO POR SERVICIO DE MANTENIMIENTO PREVENTIVO Y CORRECTIVO AL VEHICULO NISSAN FRONTIER , COLOR BLANCO, AÑO 2025, PLACA EL12661, DE LA FLOTILLA VEHICULAR DE ESTE MINC, PROCESO CULTURA DAF-CD-2026-0038, ORDEN CULTURA-2026-00095</t>
  </si>
  <si>
    <t>BANCO DE RESERVA DE LA REP.  DOM. BANCO SERVICIOS MULTIPLES, SA</t>
  </si>
  <si>
    <t>PAGO DE TARJETAS FLOTILLA CORPORACION NO. 422694, DE LA  ASIGNACION DE COMBUSTIBLE, CORRESPONDIENTE AL CORTE DEL 02 DE AGOSTO 2026, DONDE SE REFLEJAN LOS CONSUMOS DEL MES DE JULIO 2026, SEGUN ANEXOS</t>
  </si>
  <si>
    <t>CLUSTER TURISTICO MTS</t>
  </si>
  <si>
    <t>PAGO POR CONCEPTO DE COLABORACION P/ LA REALIZACION DE ACTIVIDADES CONMEMORATIVAS AL NATALICIO DE MARIA TRINIDAD SANCHEZ LLEVADO A CABO LOS DIAS 19 Y 20 DE JUNIO DE 2026 EN LA PROV. MARIA TRINIDAD SANCHEZ., MEDIANTE CERT. CO. CI-0000348-2026.</t>
  </si>
  <si>
    <t>ALTICE DOMINICANA, SA</t>
  </si>
  <si>
    <t>PAGO POR SERVICIOS DE INTERNET MOVIL Y TELEFONICAS DE LAS FLOTAS DE ESTE MINISTERIO DE CULTURA, CORRESPONDIENTE AL MES DE JUNIO 2026 (TEL. LOCAL Y SERV. DE INTERNET Y TV POR CABLE), SEGUN ANEXOS</t>
  </si>
  <si>
    <t>FUNDACION ORQUESTA SINFONICA NACIONAL INC</t>
  </si>
  <si>
    <t>PAGO TRANSFERENCIA DE FONDOS CORRESPONDIENTE AL TERCER TRIMESTRE  DE JULIO  A SEPTIEMBRE 2026, DEL CONVENIO DE GESTION SUSCRITO CON LA FUNDACION SINFONICA NAC. INC., CONTRATO NO. CI-0000071-2026, SEGUN ANEXOS.</t>
  </si>
  <si>
    <t>TEATRO GULOYA</t>
  </si>
  <si>
    <t>PAGO TRANSFERENCIA DE FONDOS CORRESPONDIENTE AL TERCER TRIMESTRE  DE  JULIO A SEPTIEMBRE 2026, DEL CONVENIO DE GESTION SUSCRITO CON TEATRO GULOYA. INC., CONTRATO NO. CI-0000069-2026, SEGUN ANEXOS.</t>
  </si>
  <si>
    <t>FUNDACIÓN VIVE EN ARMONÍA A TRAVÉS DE LAS ARTES FUNDARMONIARTES</t>
  </si>
  <si>
    <t>PAGO TRANSFERENCIA DE FONDOS CORRESPONDIENTE AL TERCER TRIMESTRE  DE JULIO A SEPTIEMBRE 2026, DEL CONVENIO DE GESTION SUSCRITO CON LA FUNDACION VIVE EN ARMONIA ATRAVES DE LAS ARTES. INC., CONTRATO NO. CI-0000070-2026, SEGUN ANEXOS.</t>
  </si>
  <si>
    <t>FUNDACION PRESIDENTE RAMON CACERES</t>
  </si>
  <si>
    <t>TRANSFERENCIA DE FONDOS CORRESPONDIENTE AL TERCER  TRIMESTRE DE JULIO A SEPTIMBRE 2026 DEL CONVENIO DE GESTION SUSCRITO CON LA FUNDACION PRESIDENTE RAMON CACERES, INC., CONT.NO.CI-0000786-2025, ADENDUM CI-0000100-2026, SEGUN ANEXOS.</t>
  </si>
  <si>
    <t>FUNDACION PATRONATO CUEVA DE LAS MARAVILLAS</t>
  </si>
  <si>
    <t>TRANSFERENCIA DE FONDOS, CORRESPONDIENTE AL TERCER TRIMESTREDE JULIO A SEPTIEMBRE 2026, DEL CONVENIO DE GESTION SUSCRITO CON LA FUNDACION PATRONATO CUEVA DE LAS MARAVILLAS, INC.CONT. NO.CI-0000785-2025, ADENDUM CI-0000114-2026, SEGUN ANEXOS.</t>
  </si>
  <si>
    <t>PATRONATO DE TRAMPOLIN MUSEO INFANTIL, INC.</t>
  </si>
  <si>
    <t>PAGO TRANSFERENCIAS DE FONDOS CORRESPONDIENTES AL TERCER TRIMESTRE JULIO A SEPTIEMBRE 2026, DEL CONVENIO DE GESTION SUSCRITO CON EL PATRONATO DE TRAMPOLIN, MUSEO INFANTIL INC. CONTRATO NO. CI-0000676-2025, ADENDUM CI-0000103-2026, SEGUN ANEXOS.</t>
  </si>
  <si>
    <t>FUNDACION BONAO PARA LA CULTURA INC</t>
  </si>
  <si>
    <t>PAGO TRANSFERENCIA DE FONDOS CORRESPONDIENTE AL TERCER TRIMESTRE JULIO A SEPTIEMBRE 2026, DEL CONVENIO DE GESTION SUSCRITO CON LA FUNDACION BONAO PARA LA CULTURA, INC. CONTRATO NO. CI-0000869-2025, ADENDUM CI-0000168-2026, SEGUN ANEXOS.</t>
  </si>
  <si>
    <t>FUNDACION AMIGOS DEL TEATRO NACIONAL</t>
  </si>
  <si>
    <t>PAGO TRANSFERENCIA DE FONDOS CORRESPONDIENTE AL TERCER TRIMESTRE JULIO A SEPTIEMBRE 2026 DEL CONVENIO DE GESTION SUSCRITO CON LA FUNDACION AMIGOS DEL TEATRO NACIONAL, INC., CONTRATO NO. CI-0000101-2026, SEGUN ANEXOS</t>
  </si>
  <si>
    <t>PATRONATO PRO CONSERVACION SANTUARIO SAGRADO CORAZON DE JESUS</t>
  </si>
  <si>
    <t>TRANSFERENCIA DE FONDOS CORRESPONDIENTE AL TERCER TRIMESTRE JULIO A SEPTIEMBRE 2026 DEL CONVENIO DE GESTION SUSCRITO CON EL PATRONATO PRO CONSERVACION DEL TEMPLO DEL SAGRADO CORAZON DE JESUS DE MOCA, INC., CONTRATO CI-0000113-2026, SEGUN ANEXOS</t>
  </si>
  <si>
    <t>BANDA DE MUSICA VICENTE NOBLE</t>
  </si>
  <si>
    <t>TRANSFERENCIA  A FAVOR DE LA BANDA DE MUSICA MUNICIPAL DE VICENTE NOBLE, CORRESPONDIENTE AL MES DE JULIO 2026. SEGUN ANEXOS.</t>
  </si>
  <si>
    <t>BANDA MUNICIPAL DE MUSICA DE BANI</t>
  </si>
  <si>
    <t>TRANSFERENCIA  A FAVOR DE LA BANDA DE MUSICA DE BANI, CORRESPONDIENTE A LA SUBVENCION   MES DE JULIO 2026, SEGUN ANEXOS.</t>
  </si>
  <si>
    <t>P/INDEMNIZACION A EX-EMPLEADOS JUNIO 2026-P01</t>
  </si>
  <si>
    <t>P/VACACIONES A EX-EMPLEADOS JUNIO 2026-P01</t>
  </si>
  <si>
    <t>CORPORACIÓN ESTATAL DE RADIO Y TELEVISIÓN (CERTV)</t>
  </si>
  <si>
    <t>TRANSFERENCIA A FAVOR DE CORPORACION ESTATAL DE RADIO Y TELEVISION, (CERTV) CORRESPONDIENTE AL MES DE JULIO 2026, PARA PAGO DE NOMINA Y APORTE PARA GASTOS ADMINISTRATIVOS Y ENERGIA ELECTRICA, SEGUN ANEXOS.</t>
  </si>
  <si>
    <t>GENIUS PRINT GRAPHIC, SRL</t>
  </si>
  <si>
    <t>PAGO POR IMPRESION DE BANNER A REQUERIMIENTO, PARA USO EN DIFERENTES ACTIVIDADES DEL MINISTERIO, PROC. CULT. DAF-CM-2025-0027, ORDEN 2025-00151, SEGUN ANEXOS.</t>
  </si>
  <si>
    <t>BANDA DE MUSICA MUNICIPAL BY LUIS ANTONIO BELTRE</t>
  </si>
  <si>
    <t>TRANSFERENCIA A FAVOR DE LA BANDA DE MUSICA MUNICIPAL BY LUIS ANTONIO BELTRE-AZUA, CORRESPONDIENTE AL MES DE JULIO 2026, SEGUN ANEXOS.</t>
  </si>
  <si>
    <t>SEGUROS RESERVAS, SA</t>
  </si>
  <si>
    <t>PAGO CORRESPONDIENTE AL SEGURO DE VIDA COLECTIVO NO. 2-2-102-0120483, DEL MINISTERIO DE CULTURA, CORRRESPONDIENTE AL MES DE JULIO 2026, SEGUN ANEXOS.</t>
  </si>
  <si>
    <t>FUNDACION TEATRO CUCARA MACARA INC</t>
  </si>
  <si>
    <t>TRANSFERENCIA DE FONDOS CORRESPONDIENTE AL TERCER TRIMESTRE  DE JULIO A SEPTIEMBRE 2026 DEL CONVENIO DE GESTION SUSCRITO CON LA FUNDACION TEATRO CUCARA MACARA INC CONTRATO. CI-000081-2026, SEGUN ANEXOS</t>
  </si>
  <si>
    <t>FUNDACION CASA DE TEATRO</t>
  </si>
  <si>
    <t>PAGO TRANSFERENCIA DE FONDOS CORRESPONDIENTE AL TERCER TRIMESTRE DE JULIO A SEPTIEMBRE 2026, DEL CONVENIO DE GESTION SUSCRITO CON LA FUNDACION CASA DE TEATRO, INC. CONTRATO NO. CI-0000166-2026, SEGUN ANEXOS.</t>
  </si>
  <si>
    <t>PATRONATO DE LA CASA DEL GENERAL GREGORIO LUPERON</t>
  </si>
  <si>
    <t>TRANSFERENCIA DE FONDOS CORRESPONDIENTE AL TERCER TRIMESTRE DE JULIO A SEPTIEMBRE 2026, DEL CONVENIO DE GESTION SUSCRITO CON EL PATRONATO DE LA CASA DEL GENERAL GREGORIO LUPERON, INC. CONTRATO NO. CI-0000870-2025, ADENDUM CI-0000169-2026, SEGUN ANEXOS.</t>
  </si>
  <si>
    <t>INST NAC DE AGUAS POTABLES Y ALCATARILLADOS</t>
  </si>
  <si>
    <t>PAGO POR SUMINISTRO DE AGUA ,CORRESPONDIENTE AL MES JUNIO 2026 DEL INMUEBLE DONDE ESTA UBICADA LA CASA DE LA CULTURA MARIA MONTES, EN LA PROVINCIA BARAHONA, DEPENDENCIA DE ESTE MINISTERIO DE CULTURA, SEGUN ANEXOS</t>
  </si>
  <si>
    <t>AYUNTAMIENTO DEL MUNICIPIO DE SANTIAGO</t>
  </si>
  <si>
    <t>PAGO POR SERVICIOS DE RECOGIDA DE BASURA DE LAS DEPENDENCIAS DE ESTE MINISTERIO DE CULTURA UBICADAS EN LA REGION NORTE, CORRESPONDIENTE AL MES DE JULIO 2026, SEGUN ANEXOS.</t>
  </si>
  <si>
    <t>EMPRESA DISTRIBUIDORA DE ELECTRICIDAD DEL ESTE S A</t>
  </si>
  <si>
    <t>PAGO SERVICIOS DE ENERGIA ELECTRICA DE ESTE MINISTERIO DE CULTURA Y SUS DEPENDENCIAS CORRESPONDIENTE AL MES DE JUNIO 2026, SEGUN ANEXOS</t>
  </si>
  <si>
    <t>DONCELLA, SRL</t>
  </si>
  <si>
    <t>PAGO POR SERVICIO DE DOS MAQUINAS DE OZONO, PARA DESINFECCION DEL AUDITORIO DE LA SEDE, PROCESO CULTURA-DAF-CD-2025-0073,  ORDEN 2025-00311, SEGUN  ANEXOS.</t>
  </si>
  <si>
    <t>RESOLUCIÓN TÉCNICA ALDASO, EIRL</t>
  </si>
  <si>
    <t>PAGO POR SERVICIO DE REPARACION, MANT. Y PUESTA EN FUNCIONAMIENTO DE BREAKER EATON DE 225 AMPERIOS, CON SU CORRESP. ENCLOSURE Y ACCESORIOS PARA SER INSTALADO EN EL AIRE DEL AUDITORIO ENRIQUILLO SANCHEZ DE LA SEDE. PROC.CULT.DAF-CM-2025-0028. OR.2025-00153</t>
  </si>
  <si>
    <t>TRAVELISTA, SRL</t>
  </si>
  <si>
    <t>PAGO MENOS 20%  CO-BS-0005663-2025, ADENDUM-BS-0014970-2025/BS-0006989-2026, SERV.  ALOJAMIENTO EN EL HOTEL STGO. CURIO COLL. BY HILTON DEL 28 AL 29/05/2026, DEL SR. JAIME SANTANA, EN EL MARCO DE AGENDA CULTURAL AGOTADA EN STGO. PROC.CULT.CCC-CP-2025-0001</t>
  </si>
  <si>
    <t>EVELMAR COMERCIAL, SRL</t>
  </si>
  <si>
    <t>PAGO POR SERVICIO DE IMPRESION DE TARJETAS DE PRESENTACION Y LOGO EN POLOSHIRT A REQUERIMIENTOS CONTRATO BS-0012859-2025, ADENDUM-BS-0007130-2026, PROC.CULT. DAF-CM-2025-0069, ORDEN 2025-00349, SEGUN ANEXOS.</t>
  </si>
  <si>
    <t>PAGO POR SERVICIO DE HOSPEDAJE ADICIONAL PARA INVITADOS INTERNACIONALES QUE PARTICIPARON EN EL DESFILE NACIONAL DE CARNAVAL 2026 CELEBRADO EL PASADO 15 DE MARZO 2026, PROC. CULT. DAF-CM-2026-0009, ORDEN 2026-00025.</t>
  </si>
  <si>
    <t>PAGO POR SERVICIO DE MANTENIMIENTO PREVENTIVO Y CORRECTIVO AL VEHICULO MARCA NISSAN FRONTIER, AÑO 2025 PLACA  EL12330 DE LA FLOTILLA VEHICULAR DE ESTE MINISTERIO, PROC.CULT.DAF-CD-2026-0038 ORDEN 2026-00095, SEGUN ANEXOS.</t>
  </si>
  <si>
    <t>DELTA COMERCIAL, SA</t>
  </si>
  <si>
    <t>PAGO POR DE SERVICIO DE MANTENIMIENTO PREVENTIVO Y CORRECTIVO PARA VEHICULO MARCA TOYOTA LAND CRUISER AÑO 2019, PLACA EG03684, PERTENECIENTE A LA FLOTILLA DE ESTE MINISTERIO, PROCESO CULTURA -DAF-CD-2026-0047, ORDEN CULTURA-2026-00161, SEGUN ANEXOS.</t>
  </si>
  <si>
    <t>AYUNTAMIENTO DEL DISTRITO NACIONAL</t>
  </si>
  <si>
    <t>PAGO POR SERVICIOS DE RECOGIDA DE BASURA DE ESTE MINISTERIO DE CULTURA Y SUS DEPENDENCIAS, CORRESPONDIENTE AL MES DE JULIO 2026, SEGUN ANEXOS</t>
  </si>
  <si>
    <t>CHB CONCEPTUAL HOLDING BUSINESS, SRL</t>
  </si>
  <si>
    <t>PAGO POR ALQUILER MES DE JULIO 2026, DE LA NAVE PARA ALMACENAMIENTO DE MERCANCIAS Y ACTIVOS FIJOS DE LA SEDE Y SUS DEPEND. CONT. NO. BS-0005468-2025, PROCESO CULT.CCC-PEPU-2025-0002, ORDEN 2025-00122, SEGUN ANEXOS.</t>
  </si>
  <si>
    <t>PAGO POR SERVICIO DE HOSPEDAJE PARA DIRECTIVOS E INVITADOS A LA PRIMERA FERIA REGIONAL DEL LIBRO Y LA CULTURA CIBAO 2026,REALIZADA DEL 20 AL 26 DE ABRIL 2026. PROCESO CULTURA-DAF-CM-2026-0023, ORDEN DE COMPRA 2026-00081,SEGUN ANEXOS</t>
  </si>
  <si>
    <t>DIRECCION GENERAL DE CINE</t>
  </si>
  <si>
    <t>TRANSFERENCIA A FAVOR DE LA DIRECCION GENERAL DE CINE, POR CONCEPTO DE GASTOS CORRIENTES Y NOMINA DEL MES DE JULIO 2026. SEGUN ANEXOS.</t>
  </si>
  <si>
    <t>XIOMARI VELOZ D' LUJO FIESTA, SRL</t>
  </si>
  <si>
    <t>PAGO POR SERVICIOS DE ESTACION  DE POSTRES UTENSILIOS  PARA  ACTIVIDAD CONMEMORATIVA DEL 26 ANIVERSARIO DE ESTE MINISTERIO CELEBRADO EL 29 DE JUNIO 2026,  PROCESO CULTURA-DAF-CD-2026-0057, ORDEN 2026-00185 SEGUN ANEXOS.</t>
  </si>
  <si>
    <t>FUNDACION EDUCATIVA DOMINICAN REPUBLIC JAZZ FESTIVAL FEDUJAZZ, INC</t>
  </si>
  <si>
    <t>TRANSFERENCIA A FAVOR DE FUNDACION EDUCATIVA DOMINICAN REPUBLIC JAZZ FESTIVAL FEDUJAZZ, INC. ASFL DEL SECTOR CULTURAL, CORRESPONDIENTE A LA SUBVENCION DE LOS MESES DE ENERO A JULIO 2026, SEGUN ANEXOS.</t>
  </si>
  <si>
    <t>AIXA MARIA YAMILE SCHEKER ROMAN</t>
  </si>
  <si>
    <t>APORTE ECONOMICO CON EL PROPOSITO DE CUBRIR GASTOS DEL TRATAMIENTO MEDICO ESPECIALIZADO Y PROCEDIMIENTO DE QUIMIOTERAPIA, SEGUN ANEXOS.</t>
  </si>
  <si>
    <t>FUNDACIÓN A &amp; L AMOR Y LOVE FUNLALO, INC</t>
  </si>
  <si>
    <t>TRANSFERENCIA A FAVOR DE FUNDACION A &amp; L  AMOR Y LOVE FUNDALALO,INC. ASFL DEL SECTOR CULTURAL, CORRESPONDIENTE A LA SUBVENCION DE LOS MESES DE JUNIO Y JULIO 2026, SEGUN ANEXOS.</t>
  </si>
  <si>
    <t>OFICINA DE COORDINACION PRESIDENCIAL</t>
  </si>
  <si>
    <t>PAGO BOLETOS AEREOS P/ FUNCIONARIOS DE ESTE MINIC.QUE PARTICIPARON EN DIFERENTES ACTIVIDADES (CONG. IBEROAMERICANO EN BOGOTA DEL 12 AL 26/05/2026 Y A LA SEM.DE AMER. LATINA Y EL CARIBE, DEL 31 DE MAYO AL 6 DE JUNIO 2026, EN PARIS Y MADRID) SEGUN ANEXOS.</t>
  </si>
  <si>
    <t>PAGO MENOS 20%  CO-BS-0005663-2025, ADENDUM-BS-0014970-2025/BS-0006989-2026, SERV.  ALQ. DE SALON EN EL HOTEL NICOLA DE OVANDO EN EL MARCO DE LA REUNION DE MINISTROS DE LA CECC/SICA  EN STO. DGO. REALIZADA 17 DE JUNIO 2026, PROC.CULT.CCC-CP-2025-0001.</t>
  </si>
  <si>
    <t>BENEFICIARIOS</t>
  </si>
  <si>
    <t>P/SUELDO FIJO-JULIO 2026-PROG.01-MINC</t>
  </si>
  <si>
    <t>P/SUELDO FIJO-JULIO 2026-PROG.13-MINC</t>
  </si>
  <si>
    <t>P/SUELDO FIJO-JULIO 2026-PROG.11-MINC</t>
  </si>
  <si>
    <t>P/CARACT. EVENT. DOCENTE JULIO 2026_P13-MINC</t>
  </si>
  <si>
    <t>P/TRAMITE DE PENSION-JULIO 2026-PROG.01-MINC</t>
  </si>
  <si>
    <t>P/COMPENSACION DE SEGURIDAD-JULIO 2026-P01-MINC</t>
  </si>
  <si>
    <t>LIBERTY NETWORKS DOMINICANA, SA</t>
  </si>
  <si>
    <t>PAGO POR SERVICIOS DE REDUNDANCIA DE CONEXION A INTERNET, VIA PROVEEDOR ALTERNO, CORRESPONDIENTE AL MES DE JULIO 2026, SEGUN ANEXOS</t>
  </si>
  <si>
    <t>P/PRIMA DE TRANSPORTE-JULIO 2026-PROG.01-MINC</t>
  </si>
  <si>
    <t>P/EMPLEADOS TEMPORALES-JULIO 2026-PROG.01-MINC</t>
  </si>
  <si>
    <t>P/CARACTER EVENTUAL-JULIO 2026-PROG.01-MINC</t>
  </si>
  <si>
    <t>P/PERIODO PROBATORIO-JULIO 2026-PROG.01-MINC</t>
  </si>
  <si>
    <t>P/INTERINATO-JULIO 2026-PROG.01-MINC</t>
  </si>
  <si>
    <t>P/SUPLENCIA-JULIO 2026-PROG.01-MINC</t>
  </si>
  <si>
    <t>PAGO POR CONTRATACION SE SERVICIOS DE PUBLICIDAD A TRAVES DE MEDIOS Y PLATAFORMAS DIGITALES  PROCESO CULTURA-CCC-PEPB-2026-0001, ORDEN CULTURA-2026-00105, SEGUN ANEXOS</t>
  </si>
  <si>
    <t>DIRCOM, SRL</t>
  </si>
  <si>
    <t>PAGO POR SERVICIOS DE PUBLICIDAD A TRAVES DE MEDIOS DIGITALES, PROCESO CULTURA-CCC-PEPB-2026-0001, ORDEN 2026-00113, SEGUN ANEXOS.</t>
  </si>
  <si>
    <t>PAGO POR SERVICIOS DE PUBLICIDAD A TRAVES DE MEDIOS DIGITALES, PROCESO CULTURA-CCC-PEPB-2026-0001, ORDEN 2026-00120, SEGUN ANEXOS.</t>
  </si>
  <si>
    <t>AIDAL COMUNICACIONES, SRL</t>
  </si>
  <si>
    <t>PAGO POR SERVICIOS DE PUBLICIDAD A TRAVES DE MEDIOS DIGITALES, PROCESO CULTURA-CCC-PEPB-2026-0001, ORDEN 2026-00098, SEGUN ANEXOS.</t>
  </si>
  <si>
    <t>GENERE IMPORT, SRL</t>
  </si>
  <si>
    <t>PAGO POR ADQUISICION DE NEUMATICOS, PARA USO DE LA FLOTILLA VEHICULAR DE ESTE MINISTERIO DE CULTURA, PROCESO CULTURA DAF-CM-2025-0030, ORDEN 2025-00181, SEGUN ANEXOS.</t>
  </si>
  <si>
    <t>LOS GRINGUITOS, SRL</t>
  </si>
  <si>
    <t>PAGO SERVICIOS DE PUBLICIDAD A TRAVES DE MEDIOS Y PLATAFORMAS DIGITALES, PROCESO CULTURA-CCC-PEPB-2026-0001,ORDEN 2026-00107, SEGUN ANEXOS.</t>
  </si>
  <si>
    <t>CORPORACION DE ACUEDUCTO Y ALCANTARILLADO DE SANTIAGO</t>
  </si>
  <si>
    <t>PAGO POR SERVICIOS DE AGUA, CLOACA Y AYUNTAMIENTO DEL GRAN TEATRO DEL CIBAO CONTRATO 01236928, CORRESPONDIENTE AL MES DE JUNIO 2026, DEPENDENCIA DE ESTE MINISTERIO DE CULTURA, SEGUN ANEXOS</t>
  </si>
  <si>
    <t>EDESUR DOMINICANA, S.A</t>
  </si>
  <si>
    <t>PAGO POR SERVICIO DE ENERGIA ELECTRICA DEL CENTRO CULTURAL MARIA MONTEZ (BARAHONA), CORRESPONDIENTE AL MES DE  MAYO 2026,SEGUN ANEXOS</t>
  </si>
  <si>
    <t>CORPORACION DE ACUEDUCTO Y ALCANTARILLADO DE PTO PLATA</t>
  </si>
  <si>
    <t>PAGO POR SUMINISTRO DE AGUA POTABLE Y ALCANTARILLADO DEL INMUEBLE DONDE ESTA UBICADA LA OFICINA DE PATRIMONIO CULTURAL EN LA PROV. PUERTO PLATA, DEPENDENCIA DE ESTE MINC, CORRESPONDIENTE AL MES DE JULIO 2026, SEGUN ANEXOS</t>
  </si>
  <si>
    <t>PAGO POR SERVICIOS DE AGUA, CLOACA Y AYUNTAMIENTO DEL CENTRO DE LA CULTURA DE SANTIAGO CONTRATO 01058338, CORRESPONDIENTE AL MES DE JULIO 2026, DEPENDENCIA DE ESTE MINISTERIO DE CULTURA, SEGUN ANEXOS</t>
  </si>
  <si>
    <t>CORPORACION DEL ACUEDUCTO Y ALCANTARILLADO DE SANTO DOMINGO</t>
  </si>
  <si>
    <t>PAGO POR SERVICIOS DE AGUA POTABLE DE ESTE MINISTERIO DE CULTURA Y SUS DEPENDENCIAS CORRESPONDIENTE AL MES DE JULIO 2026, SEGUN ANEXOS.</t>
  </si>
  <si>
    <t>SEGURO NACIONAL DE SALUD</t>
  </si>
  <si>
    <t>PAGO  POR SEGURO DE SALUD COMPLEMENTARIO DE EMPLEADOS DE ESTE MINISTERIO DE CULTURA, CORRESPONDIENTE AL PERIODO DEL 01 AL 31 DE JULIO 2026, SEGUN ANEXOS</t>
  </si>
  <si>
    <t>PAGO SERVICIOS DE ENERGIA ELECTRICA DE LAS DEPENDENCIAS DE ESTE MINISTERIO DE CULTURA EN LA REGION NORTE, CORRESPONDIENTE AL MES DE JUNIO 2026, SEGUN ANEXOS.</t>
  </si>
  <si>
    <t xml:space="preserve">SERVICIOS INFORMATIVOS NACIONALES </t>
  </si>
  <si>
    <t>NOTICIAS SIN, SRL-PAGO POR SERVICIOS DE PUBLICIDAD A TRAVES DE MEDIOS Y PLATAFORMAS DIGITALES, PROCESO CULTURA-CCC-PEPB-2026-0001, ORDEN 2026-00121, SEGUN ANEXOS.</t>
  </si>
  <si>
    <t>SERVICIOS INFORMATIVOS NACIONALES - NOTICIAS SIN, SRL</t>
  </si>
  <si>
    <t>PAGO POR SERVICIOS DE PUBLICIDAD A TRAVES DE MEDIOS Y PLATAFORMAS DIGITALES, PROCESO CULTURA-CCC-PEPB-2026-0001, ORDEN 2026-00143, SEGUN ANEXOS.</t>
  </si>
  <si>
    <t>HUMANO SEGUROS S A</t>
  </si>
  <si>
    <t>PAGO POR SEGURO DE SALUD COMPLEMENTARIO DE LOS EMPLEADOS DEL MINISTERIO DE CULTURA, CORRESPONDIENTE AL MES DE JULIO 2026, SEGUN ANEXOS</t>
  </si>
  <si>
    <t>RADIO CADENA COMERCIAL, SRL</t>
  </si>
  <si>
    <t>PAGO POR SERVICIOS DE PUBLICIDAD A TRAVES DE MEDIOS Y PLATAFORMAS DIGITALES, PROCESO CULTURA CCC-PEPB-2026-0001, ORDEN 2026-00139, SEGUN ANEXOS.</t>
  </si>
  <si>
    <t>PRONEMS PUBLICITARIA, SRL</t>
  </si>
  <si>
    <t>PAGO POR SERVICIOS DE PUBLICIDAD A TRAVES DE MEDIOS Y PLATAFORMAS DIGITALES, PROCESO CULTURA CCC-PEPB-2026-0001, ORDEN 2026-00144, SEGUN ANEXOS.</t>
  </si>
  <si>
    <t>TELEIMPACTO, SRL</t>
  </si>
  <si>
    <t>PAGO POR SERVICIOS DE PUBLICIDAD A TRAVES DE MEDIOS Y PLATAFORMAS DIGITALES, PROCESO CULTURA CCC-PEPB-2026-0001, ORDEN 2026-00142, SEGUN ANEXOS</t>
  </si>
  <si>
    <t>ARCHIVO GRAL DE LA NACION</t>
  </si>
  <si>
    <t>TRANSFERENCIA  A FAVOR DEL ARCHIVO GENERAL DE LA NACION (AGN), CORRESPONDIENTE A LA SUBVENCION POR GASTOS Y PAGO DE NOMINA DEL MES DE JULIO 2026, SEGUN ANEXOS.</t>
  </si>
  <si>
    <t>EDITORA HOY, SAS</t>
  </si>
  <si>
    <t>PAGO POR SERVICIOS DE PUBLICACION DE LOS PROCESOS DE COMPRAS Y CONTRATACIONES EN DOS PERIODICOS DE CIRCULACION NACIONAL, PROCESO CULTURA-DAF-CM-2025-0033, ORDEN 2025-00185, SEGUN ANEXOS.</t>
  </si>
  <si>
    <t>TELEANTILLAS, SAS</t>
  </si>
  <si>
    <t>PAGO POR SERVICIOS DE PUBLICIDAD A TRAVES DE MEDIOS Y PLATAFORMAS DIGITALES, PROCESO CULTURA CCC-PEPB-2026-0001, ORDEN 2026-00135, SEGUN ANEXOS</t>
  </si>
  <si>
    <t>PAGO PASANTES DEL 15-06-2026 AL 15-07-2026.</t>
  </si>
  <si>
    <t>ACADEMIA DOMINICANA DE LA HISTORIA</t>
  </si>
  <si>
    <t>TRANSFERENCIA A FAVOR DE LA  ACADEMIA DOMINICANA DE LA HISTORIA, CORRESPONDIENTE AL MES DE JULIO 2026, SEGUN ANEXOS</t>
  </si>
  <si>
    <t>PUBLICACIONES AHORA C X A</t>
  </si>
  <si>
    <t>PAGO POR SERVICIO DE PUBLICIDAD DE LOS PROCESOS DE COMPRAS Y CONTRATACIONES DEL MINISTERIO DE CULTURA, EN DOS PERIODICOS DE CIRCULACION NACIONAL, PROCESO CULTURA-DAF-CM-2025-0033, ORDEN 2025-00186, SEGUN ANEXOS.</t>
  </si>
  <si>
    <t>FUNDACION FIL ARMONIA ACORDES DE ESPERANZAS</t>
  </si>
  <si>
    <t>PAGO TRANSFERENCIA DE FONDOS, CORRESPONDIENTE AL TERCER TRIMESTRE DE JULIO A SEPTIEMBRE 2026, DEL CONVENIO DE GESTION SUSCRITO CON LA FUNDACION FIL ARMONIA ACORDES DE  ESPERANZAS, INC.CONT. NO.CI-0000116-2026, SEGUN ANEXOS</t>
  </si>
  <si>
    <t>PAGO POR SERV. DE ALQUILER DE SALON, INCLUYENDO CENA TIPO BUFFET, EN EL MARCO DE LA REUNION ORD. DE LA "CONFERENCIA DE AUTORIDADES AUDIOVISUALES Y CINEMATOGRAFICAS DE IBEROAMERICA (CAACI) Y DEL PROG.DE IBERMEDIA, PROC.CULT.DAF-CM-2026-0037, OR.2026-00170.</t>
  </si>
  <si>
    <t>INDUSTRIALES TECHA, SRL</t>
  </si>
  <si>
    <t>PAGO SERVICIO DE FUMIGACIÓN Y CONTROL DE PLAGAS EN EL MINISTERIO DE CULTURA Y SUS DEP CORESP A MAYO 2026, MENOS 20% DE AMORTIZACION DE LA CERTIFICACION DE CONTRATO NO.BS-0007394-2025, ADENDUM BS-000-5897-2026, PROCESO CULT-CCC-CP-2025-0006, OR-2025-00160.</t>
  </si>
  <si>
    <t>ORGANIZACION DE LAS NACIONES UNIDAS PARA LA EDUCACION LA CIENCIA Y LA CULTURA UNESCO</t>
  </si>
  <si>
    <t>PAGO A LA ORGANIZACION DE LAS NACIONES UNIDAS, PARA LA EDUCACION, LA CIENCIA Y LA CULTURA (UNESCO), CORRESPONDIENTE AL SALDO EQUIVALENTE A EUR 102,946.00 DEL AÑO 2026, SEGUN ANEXOS.</t>
  </si>
  <si>
    <t>P/BONO P/DESEMPEÑO A EMP. DE CARR. 2025-P01-ACTIVO-MINC</t>
  </si>
  <si>
    <t>P/BONO P/DESEMPEÑO A EMP. D/CARRERA2025-PROG. 13-MINC-ACT.</t>
  </si>
  <si>
    <t>P/BONO P/DESEMPEÑO A EMP. D/CARRERA2025-PROG. 11-MINC-ACT.</t>
  </si>
  <si>
    <t>P/BONO P/DESEMPEÑO A EMP D/CARRERA2025-PROG. 13-MINC-INACT.</t>
  </si>
  <si>
    <t>P/BONO P/DESEMPEÑO A EMP D/CARRERA2025-PROG. 01-MINC-INACT.</t>
  </si>
  <si>
    <t>P/BONO P/DESEMPEÑO A EMP D/CARRERA2025-PROG. 11-MINC-INACT.</t>
  </si>
  <si>
    <t>P/BONO P/DESEMP. A EMP. D/CARRERA2025-PROG. 01-MINC-ACT.-ISR-TPLE</t>
  </si>
  <si>
    <t>GLOBUSSINES CONSULTING GROUP, SRL</t>
  </si>
  <si>
    <t>PAGO POR SERVICIOS DE PUBLICIDAD A TRAVES DE MEDIOS Y PLATAFORMAS DIGITALES, PROCESO CULTURA-CCC-PEPB-2026-0001, ORDEN 2026-00101, SEGUN ANEXOS.</t>
  </si>
  <si>
    <t>MARCIA ARISLEYDA PEREZ PIMENTEL</t>
  </si>
  <si>
    <t>PAGO SERVICIOS DE ACTOS DE COMPROBACION Y NOTARIZACION DE FIRMAS DE DIFERENTES DOCUMENTOS DE ESTE MINISTERIO DE CULTURA A REQUERIMIENTO DE LA DIRECCION JURIDICA, SEGUN ANEXOS.</t>
  </si>
  <si>
    <t>ANA HILDA PEREYRA RUIZ</t>
  </si>
  <si>
    <t>PAGO SERVICIOS  NOTARIZACION DE FIRMAS DE DIFERENTES DOCUMENTOS DE ESTE MINISTERIO DE CULTURA  A REQUERIMIENTO DE LA DIRECCION JURIDICA, SEGUN ANEXOS.</t>
  </si>
  <si>
    <t>PAGO BOLETOS AEREOS PARA FUNCIONARIOS Y COLABORADORES DE ESTE MINISTERIO QUE PARTICIPARON EN EL FESTIVAL DEL LIBRO Y LA CULTURA EN NEW YORK 2026, DEL 18 AL 22 DE JUNIO 2026, SEGUN ANEXOS</t>
  </si>
  <si>
    <t>CANTABRIA BRAND REPRESENTATIVE, SRL</t>
  </si>
  <si>
    <t>PAGO MENOS 20% CONT. BS-0015510-2025, ADENDUM-BS-0004510-2026, POR  SERV. DE CATERING P/ USO INSTITUCIONAL SEDE Y DEPENDENCIAS, MENOS N/C B0400000045, RD$28,792.00, PROC.CULT.CCC-CP-2025-0012, OR.2025-00426. SEGUN ANEXOS.</t>
  </si>
  <si>
    <t>BOSQUESA, SRL</t>
  </si>
  <si>
    <t>PAGO POR SERVICIO DE REPARACION DE MAQUINARIAS DE JARDINERIA USADAS EN LA SEDE Y DEPENDENCIAS DE ESTE MINISTERIO, PROCESO CULTURA-DAF-CD-2026-0055, ORDEN 2026-00189, SEGUN ANEXOS.</t>
  </si>
  <si>
    <t>GOSHEN, SRL</t>
  </si>
  <si>
    <t>PAGO POR SERVICIO DE DIAGRAMACION, DISEÑO Y PRODUCCION DE PEI 2024-2028, PROCESO CULTURA-DAF-CD-2026-0034, ORDEN 2026-00087, SEGUN ANEXOS.</t>
  </si>
  <si>
    <t>NEXT DOMINICANA, SA</t>
  </si>
  <si>
    <t>PAGO POR ADQ. DE GASOIL PREMIUM, PARA USO DE LA PLANTA ELECTRICA DE LA SEDE DE ESTE MINIC CONT.BS-0005004-2025, ADENDUM-BS-0006316-2026, PROC.CULT.DAF-CM-2025-0010, ORDEN 2025-00074, SEGUN ANEXOS.</t>
  </si>
  <si>
    <t>PLANCHAKI, SRL</t>
  </si>
  <si>
    <t>PAGO POR SERVICIOS DE LAVADO  Y PLANCHADO DE DIVERSOS ARTICULOS PARA SER USADOS EN ESTE MINC, CO. NO.BS-0006268-2025, ADENDUM BS-0002846-2026, PROCESO CULTURA-DAF-CM-2025-0018, ORDEN DE COMPRA 2025-00116, SEGUN ANEXOS</t>
  </si>
  <si>
    <t>ASOCIACION PARA EL DESARROLLO DE LAGUNA SALADA, VALVERDE</t>
  </si>
  <si>
    <t>APORTE ECONOMICO CON EL PROPOSITO DE COLABORAR CON LA IMPRESION Y PUBLICACION DEL LIBRO EL GUABAY, ORIGENES HISTORICOS DEL MUNICIPIO DE LAGUNA SALADA, ESTA OBRA TIENE CONTEMPLADO EL LEVANTAMIENTO DEL ARBOL GENEOLOGICO DE LAS FAMILIAS REPRESENTATIVAS.</t>
  </si>
  <si>
    <t>DUNIA PATRICIA DE WINDT MATOS</t>
  </si>
  <si>
    <t>APORTE ECONOMICO A FAVOR DE LA SRA. DUNIA PATRICIA DE WINDT MATOS, PARA LA REALIZACION DEL PROYECTO TEATRAL "BRITO" QUE SE LLEVARA A CABO DESDE EL 21 AL 30 DE AGOSTO 2026, EN LA SALA RAVELO DEL TEATRO NACIONAL, SEGUN ANEXOS.</t>
  </si>
  <si>
    <t>ASOCIACIÓN DE DESCENDIENTES DE JAPONESES DE DAJABÓN ADEJAPOND</t>
  </si>
  <si>
    <t>APORTE ECONOMICO CON EL PROPOSITO DE COLABORAR CON EL PROYECTO DAJABON FEST 2026, DE ALTO VALOR PATRIMONIAL QUE CONMEMORA EL 70 ANIVERSARIO DE LA INTEGRACION JAPONESA EN NUESTRA NACION, SEGUN ANEXOS.</t>
  </si>
  <si>
    <t>PAGO POR SERVICIO DE MANTENIMIENTO Y REPARACION A VEHICULOS VARIOS DE LA FLOTILLA VEHICULAR DE ESTE MINISTERIO, CONT.NO.BS-0000091-2026, ADENDUM-BS-0006072-2026, PROC. CULT. DAF-CM-2025-0075, ORDEN 2025-00406, SEGUN ANEXOS.</t>
  </si>
  <si>
    <t>PAGO PASANTE CORRESPONDIENTE AL MES DE JULIO 2026.</t>
  </si>
  <si>
    <t>PAGO PASANTES CORRESPONDIENTE A JUNIO 2026.</t>
  </si>
  <si>
    <t>PAGO  FACTS, SEGUN CO. BS-0005029-2025, ADENDUM BS-0004253-2026, POR ADQ. AGUA POTABLE PARA CONSUMO INSTITUCIONAL(SEDE, DEPENDENCIAS Y ACTIVIDADES), PROCESO CULTURA-DAF-CM-2025-0001,ORDEN CULTURA-2025-00031</t>
  </si>
  <si>
    <t>RAMON ANTONIO MARTINEZ MORILLO</t>
  </si>
  <si>
    <t>PAGO POR SERVICIOS DE NOTARIZACION DE FIRMAS Y ACTOS DE COMPROBACION DE DIFERENTES DOCUMENTOS DE ESTE MINC, A REQUERIMIENTO DE LA DIRECCION JURIDICA, SEGUN ANEXOS</t>
  </si>
  <si>
    <t>REINTEGRO POR COMPROBANTE DE PAGO P/CARACTER EVENTUAL-JUNIO 2026-P01-MINC</t>
  </si>
  <si>
    <t>PAGO MEDIANTE  CERT DE CONTRATO BS-0011192-2025, POR SERV. DE ALMUERZOS Y CENAS PARA EL PERSONAL DE ESTE MINISTERIO Y SUS DEPENDENCIAS, CORRESPONDIENTE AL PERIODO DEL 01 AL 30 DE JUNIO 2026, SEGUN ANEXOS</t>
  </si>
  <si>
    <t>EL AVANCE PLATAFORMA DE MEDIOS,SRL</t>
  </si>
  <si>
    <t>PAGO POR CONTRATACION DE SERVICIOS DE PUBLICIDAD A TRAVES DE MEDIOS Y PLATAFORMAS DIGITALES, PROCESO CULTURA-CCC-PEPB-2026-0001, ORDEN CULTURA-2026-00100, SEGUN ANEXOS</t>
  </si>
  <si>
    <t>EDITORA EL NUEVO DIARIO, SA</t>
  </si>
  <si>
    <t>PAGO POR CONTRATACION DE SERVICIOS DE PUBLICIDAD A TRAVES DE MEDIOS Y PLATAFORMAS DIGITALES, PROCESO CULTURA-CCC-PEPB-2026-0001, ORDEN CULTURA-2026-00116, SEGUN ANEXOS</t>
  </si>
  <si>
    <t>GRUPO EMPRESARIAL FERLAN, SRL</t>
  </si>
  <si>
    <t>PAGO POR SERVICIO DE REPARACION DE MAQUINARIAS DE JARDINERIA USADAS EN LA SEDE Y DEPENDENCIAS, PROCESO CULTURA-DAF-CD-2025-0087, ORDEN CULTURA-2025-00385, SEGUN ANEXOS</t>
  </si>
  <si>
    <t>JUAN MANUEL ACEVEDO GARCIA</t>
  </si>
  <si>
    <t>PAGO POR SERVICIOS DE PUBLICIDAD A TRAVES DE MEDIOS Y PLATAFORMAS DIGITALES, PROC.CULT.CCC-PEPB-2026-0001, ORDEN 2026-00146, SEGUN ANEXOS.</t>
  </si>
  <si>
    <t>QPLEXTIS NEGOCIOS SRL</t>
  </si>
  <si>
    <t>PAGO POR SERVICIOS DE PUBLICIDAD A TRAVES DE MEDIOS Y PLATAFORMAS DIGITALES, PROC.CULT.CCC-PEPB-2026-0001, ORDEN 2026-00106, SEGUN ANEXOS.</t>
  </si>
  <si>
    <t>MICROVISION, SRL</t>
  </si>
  <si>
    <t>PAGO POR SERVICIOS DE PUBLICIDAD A TRAVES DE MEDIOS Y PLATAFORMAS DIGITALES, PROC.CULT.CCC-PEPB-2026-0001, ORDEN 2026-00127, SEGUN ANEXOS.</t>
  </si>
  <si>
    <t>LA ISLA AGENCY SRL</t>
  </si>
  <si>
    <t>PAGO POR SERVICIOS DE PUBLICIDAD A TRAVES DE MEDIOS Y PLATAFORMAS DIGITALES, PROC.CULT.CCC-PEPB-2026-0001, ORDEN 2026-00122, SEGUN ANEXOS.</t>
  </si>
  <si>
    <t>JOSÉ GUTIÉRREZ PRODUCCIONES, SRL</t>
  </si>
  <si>
    <t>PAGO POR SERVICIOS DE PUBLICIDAD A TRAVES DE MEDIOS Y PLATAFORMAS DIGITALES, PROC.CULT.CCC-PEPB-2026-0001, ORDEN 2026-00145, SEGUN ANEXOS.</t>
  </si>
  <si>
    <t>P/INDEMNIZACION A EX-EMPLEADOS JULIO 2026-P01-MINC</t>
  </si>
  <si>
    <t>HH &amp; C MEDIA, SRL</t>
  </si>
  <si>
    <t>PAGO POR SERVICIOS DE PUBLICIDAD A TRAVES DE MEDIOS Y PLATAFORMAS DIGITALES, PROC.CULT.CCC-PEPB-2026-0001, ORDEN 2026-00114, SEGUN ANEXOS.</t>
  </si>
  <si>
    <t>GRUPO DE MEDIOS DE COMUNICACIÓN E3 S.R.L</t>
  </si>
  <si>
    <t>PAGO POR SERVICIOS DE PUBLICIDAD A TRAVES DE MEDIOS Y PLATAFORMAS DIGITALES, PROC.CULT.CCC-PEPB-2026-0001, ORDEN 2026-00099, SEGUN ANEXOS.</t>
  </si>
  <si>
    <t>LUIS MANUEL FLORES</t>
  </si>
  <si>
    <t>PAGO POR SERVICIOS DE PUBLICIDAD A TRAVES DE MEDIOS Y PLATAFORMAS DIGITALES, PROC.CULT.CCC-PEPB-2026-0001, ORDEN 2026-00131, SEGUN ANEXOS.</t>
  </si>
  <si>
    <t>P/INCENTIVO POR REND. INDIV. 2025-ADIC-ACTIVO-MINC</t>
  </si>
  <si>
    <t>P/CARACT. EVENTUAL DOCENTE-RETROACT. MAY-JUN 2026-P13-MINC</t>
  </si>
  <si>
    <t>MINISTERIO DE CULTURA-</t>
  </si>
  <si>
    <t>P/INCENTIVO X RENDIMIENTO IND. 2025  INACTIVO ADIC.-P01-MINC</t>
  </si>
  <si>
    <t>P/BONO X DESEMPEÑO A EMP. D/CARRERA2025-ADIC.-PROG. 01-MINC</t>
  </si>
  <si>
    <t>FRANCISCO MUY DIFERENTE, SRL</t>
  </si>
  <si>
    <t>PAGO POR SERVICIOS DE PUBLICIDAD A TRAVES DE MEDIOS Y PLATAFORMAS DIGITALES, PROC.CULT.CCC-PEPB-2026-0001, ORDEN 2026-00129, SEGUN ANEXOS.</t>
  </si>
  <si>
    <t xml:space="preserve">MARICELA DE LA CRUZ </t>
  </si>
  <si>
    <t>PAGO POR SERVICIOS DE PUBLICIDAD A TRAVES DE MEDIOS Y PLATAFORMAS DIGITALES, PROC.CULT.CCC-PEPB-2026-0001, ORDEN 2026-00133, SEGUN ANEXOS.</t>
  </si>
  <si>
    <t>PAGO POR SERVICIOS DE NOTARIZACION DE FIRMAS Y ACTOS DE COMPROBACION DE DIFERENTES DOCUMENTOS DE ESTE MINISTERIO DE CULTURA, A REQUERIMIENTO DE LA DIRECCION JURIDICA, SEGUN ANEXOS.</t>
  </si>
  <si>
    <t>PAGO SERVICIOS DE MONTAJE, ALQUILERES Y ARRENDAMIENTOS DE EQUIPOS, PARA SER UTILIZADOS EN LA CELEBRACION DEL 26 ANIVERSARIO DE ESTE MINISTERIO DE CULTURA, EL 29 DE JUNIO 2026, PROC.CULT.DAF-CM-2026-0031, ORDEN 2026-00154, SEGUN  ANEXOS.</t>
  </si>
  <si>
    <t>P/INCENTIVO X RENDIMIENTO IND. 2025 ADIC.-P01-MINC</t>
  </si>
  <si>
    <t>PAGO POR SERV. DE MANTENIMIENTO PREVENTIVO Y CORRECTIVO AL VEHICULO NISSAN FRONTIER, AÑO 2025, PLACA EL12328, DE LA FLOTILLA VEHICULAR DE ESTE MINC, PROCESO CULTURA-DAF-CD-2026-0038,ORDEN CULTURA-2026-00095</t>
  </si>
  <si>
    <t>LOLY REYNOA BEARD DE JAVIER</t>
  </si>
  <si>
    <t>PAGO POR CONTRATACION DE SERVICIOS DE PUBLICIDAD A TRAVES DE MEDIOS Y PLATAFORMAS DIGITALES, PROCESO CULTURA-CCC-PEPB-2026-0001, ORDEN CULTURA-2026-00128</t>
  </si>
  <si>
    <t>PAGO SERVICIOS TELEFONICOS Y FLOTAS DE ESTE MINISTERIO DE CULTURA Y SUS DEPENDENCIAS, CORRESPONDIENTE AL MES DE JULIO 2026 (SERV. LARGA DISTANCIA, TELEFONO LOCAL, INTERNET Y TV POR CABLE), SEGUN ANEXOS</t>
  </si>
  <si>
    <t>P/CONV. REINTEGRO EVENT. DOC. MAYO-JUNIO 2026-P13-MINC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</si>
</sst>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0_);_(* \(#,##0.0\);_(* &quot;-&quot;??_);_(@_)"/>
  </numFmts>
  <fonts count="20" x14ac:knownFonts="1">
    <font>
      <sz val="10"/>
      <color rgb="FF000000"/>
      <name val="Times New Roman"/>
      <family val="1"/>
    </font>
    <font>
      <sz val="11"/>
      <color theme="1"/>
      <name val="Calibri"/>
      <family val="2"/>
      <scheme val="minor"/>
    </font>
    <font>
      <b/>
      <sz val="11"/>
      <color theme="1"/>
      <name val="Calibri"/>
      <family val="2"/>
      <scheme val="minor"/>
    </font>
    <font>
      <sz val="10"/>
      <color rgb="FF000000"/>
      <name val="Times New Roman"/>
      <family val="1"/>
    </font>
    <font>
      <b/>
      <sz val="12"/>
      <color rgb="FF000000"/>
      <name val="Calibri"/>
      <family val="2"/>
      <scheme val="minor"/>
    </font>
    <font>
      <sz val="12"/>
      <color rgb="FF000000"/>
      <name val="Calibri"/>
      <family val="2"/>
      <scheme val="minor"/>
    </font>
    <font>
      <sz val="8"/>
      <color theme="1"/>
      <name val="Calibri"/>
      <family val="2"/>
      <scheme val="minor"/>
    </font>
    <font>
      <b/>
      <sz val="6"/>
      <color theme="0"/>
      <name val="Calibri"/>
      <family val="2"/>
      <scheme val="minor"/>
    </font>
    <font>
      <b/>
      <sz val="6"/>
      <color theme="1"/>
      <name val="Calibri"/>
      <family val="2"/>
      <scheme val="minor"/>
    </font>
    <font>
      <sz val="6"/>
      <color theme="1"/>
      <name val="Calibri"/>
      <family val="2"/>
      <scheme val="minor"/>
    </font>
    <font>
      <b/>
      <sz val="11"/>
      <name val="Calibri"/>
      <family val="2"/>
      <scheme val="minor"/>
    </font>
    <font>
      <b/>
      <sz val="8"/>
      <color theme="1"/>
      <name val="Calibri"/>
      <family val="2"/>
      <scheme val="minor"/>
    </font>
    <font>
      <b/>
      <sz val="6"/>
      <name val="Calibri"/>
      <family val="2"/>
      <scheme val="minor"/>
    </font>
    <font>
      <b/>
      <sz val="12"/>
      <name val="Calibri"/>
      <family val="2"/>
      <scheme val="minor"/>
    </font>
    <font>
      <sz val="12"/>
      <name val="Calibri"/>
      <family val="2"/>
      <scheme val="minor"/>
    </font>
    <font>
      <sz val="6"/>
      <name val="Calibri"/>
      <family val="2"/>
      <scheme val="minor"/>
    </font>
    <font>
      <b/>
      <sz val="12"/>
      <color theme="1"/>
      <name val="Calibri"/>
      <family val="2"/>
      <scheme val="minor"/>
    </font>
    <font>
      <b/>
      <sz val="16"/>
      <name val="Calibri"/>
      <family val="2"/>
      <scheme val="minor"/>
    </font>
    <font>
      <sz val="11"/>
      <color rgb="FF000000"/>
      <name val="Calibri"/>
      <family val="2"/>
      <scheme val="minor"/>
    </font>
    <font>
      <b/>
      <sz val="11"/>
      <color theme="0"/>
      <name val="Calibri"/>
      <family val="2"/>
      <scheme val="minor"/>
    </font>
  </fonts>
  <fills count="7">
    <fill>
      <patternFill patternType="none"/>
    </fill>
    <fill>
      <patternFill patternType="gray125"/>
    </fill>
    <fill>
      <patternFill patternType="solid">
        <fgColor rgb="FF002060"/>
        <bgColor theme="4" tint="0.79998168889431442"/>
      </patternFill>
    </fill>
    <fill>
      <patternFill patternType="solid">
        <fgColor rgb="FF002060"/>
        <bgColor indexed="64"/>
      </patternFill>
    </fill>
    <fill>
      <patternFill patternType="solid">
        <fgColor theme="0"/>
        <bgColor indexed="64"/>
      </patternFill>
    </fill>
    <fill>
      <patternFill patternType="solid">
        <fgColor theme="4" tint="-0.499984740745262"/>
        <bgColor theme="4" tint="0.79998168889431442"/>
      </patternFill>
    </fill>
    <fill>
      <patternFill patternType="solid">
        <fgColor theme="8" tint="-0.499984740745262"/>
        <bgColor theme="4" tint="0.79998168889431442"/>
      </patternFill>
    </fill>
  </fills>
  <borders count="14">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4" tint="0.39997558519241921"/>
      </bottom>
      <diagonal/>
    </border>
    <border>
      <left/>
      <right/>
      <top style="thin">
        <color theme="0"/>
      </top>
      <bottom/>
      <diagonal/>
    </border>
    <border>
      <left/>
      <right/>
      <top style="thin">
        <color theme="4" tint="0.3999755851924192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164" fontId="3" fillId="0" borderId="0" applyFont="0" applyFill="0" applyBorder="0" applyAlignment="0" applyProtection="0"/>
  </cellStyleXfs>
  <cellXfs count="73">
    <xf numFmtId="0" fontId="0" fillId="0" borderId="0" xfId="0"/>
    <xf numFmtId="0" fontId="0" fillId="0" borderId="0" xfId="0"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center" vertical="center"/>
    </xf>
    <xf numFmtId="0" fontId="8" fillId="0" borderId="8" xfId="0" applyFont="1" applyBorder="1" applyAlignment="1">
      <alignment horizontal="left" vertical="center"/>
    </xf>
    <xf numFmtId="0" fontId="8" fillId="0" borderId="0" xfId="0" applyFont="1" applyAlignment="1">
      <alignment horizontal="left" vertical="center" wrapText="1"/>
    </xf>
    <xf numFmtId="165" fontId="8" fillId="0" borderId="0" xfId="0" applyNumberFormat="1" applyFont="1" applyAlignment="1">
      <alignment vertical="center"/>
    </xf>
    <xf numFmtId="0" fontId="9" fillId="0" borderId="0" xfId="0" applyFont="1" applyAlignment="1">
      <alignment horizontal="left" vertical="center"/>
    </xf>
    <xf numFmtId="4" fontId="9" fillId="0" borderId="0" xfId="0" applyNumberFormat="1" applyFont="1" applyAlignment="1">
      <alignment vertical="center"/>
    </xf>
    <xf numFmtId="0" fontId="9" fillId="0" borderId="0" xfId="0" applyFont="1" applyAlignment="1">
      <alignment horizontal="left" vertical="center" wrapText="1"/>
    </xf>
    <xf numFmtId="0" fontId="0" fillId="0" borderId="9" xfId="0" applyBorder="1" applyAlignment="1">
      <alignment vertical="center"/>
    </xf>
    <xf numFmtId="0" fontId="9" fillId="0" borderId="0" xfId="0" applyFont="1" applyAlignment="1">
      <alignment vertical="center"/>
    </xf>
    <xf numFmtId="0" fontId="2" fillId="0" borderId="0" xfId="0" applyFont="1" applyAlignment="1">
      <alignment vertical="center"/>
    </xf>
    <xf numFmtId="0" fontId="8" fillId="0" borderId="0" xfId="0" applyFont="1" applyAlignment="1">
      <alignment horizontal="left" vertical="center"/>
    </xf>
    <xf numFmtId="0" fontId="7" fillId="2" borderId="10" xfId="0" applyFont="1" applyFill="1" applyBorder="1" applyAlignment="1">
      <alignment vertical="center"/>
    </xf>
    <xf numFmtId="0" fontId="6" fillId="0" borderId="0" xfId="0" applyFont="1" applyAlignment="1">
      <alignment vertical="center"/>
    </xf>
    <xf numFmtId="4" fontId="8" fillId="0" borderId="0" xfId="0" applyNumberFormat="1" applyFont="1" applyAlignment="1">
      <alignment vertical="center"/>
    </xf>
    <xf numFmtId="4" fontId="7" fillId="2" borderId="10" xfId="0" applyNumberFormat="1" applyFont="1" applyFill="1" applyBorder="1" applyAlignment="1">
      <alignment vertical="center"/>
    </xf>
    <xf numFmtId="0" fontId="10" fillId="0" borderId="0" xfId="0" applyFont="1" applyAlignment="1">
      <alignment horizontal="center" vertical="center"/>
    </xf>
    <xf numFmtId="0" fontId="9" fillId="0" borderId="11" xfId="0" applyFont="1" applyBorder="1" applyAlignment="1">
      <alignment vertical="center"/>
    </xf>
    <xf numFmtId="165" fontId="11" fillId="0" borderId="0" xfId="0" applyNumberFormat="1" applyFont="1" applyAlignment="1">
      <alignment vertical="center"/>
    </xf>
    <xf numFmtId="165" fontId="12" fillId="0" borderId="8" xfId="0" applyNumberFormat="1" applyFont="1" applyBorder="1" applyAlignment="1">
      <alignment vertical="center"/>
    </xf>
    <xf numFmtId="0" fontId="12" fillId="0" borderId="0" xfId="0" applyFont="1" applyAlignment="1">
      <alignment horizontal="left" vertical="center" wrapText="1"/>
    </xf>
    <xf numFmtId="4" fontId="12" fillId="0" borderId="0" xfId="0" applyNumberFormat="1" applyFont="1" applyAlignment="1">
      <alignment vertical="center"/>
    </xf>
    <xf numFmtId="0" fontId="15" fillId="0" borderId="0" xfId="0" applyFont="1" applyAlignment="1">
      <alignment horizontal="left" vertical="center"/>
    </xf>
    <xf numFmtId="4" fontId="15" fillId="0" borderId="0" xfId="0" applyNumberFormat="1" applyFont="1" applyAlignment="1">
      <alignment vertical="center"/>
    </xf>
    <xf numFmtId="0" fontId="15" fillId="0" borderId="0" xfId="0" applyFont="1" applyAlignment="1">
      <alignment horizontal="left" vertical="center" wrapText="1"/>
    </xf>
    <xf numFmtId="4" fontId="12" fillId="0" borderId="8" xfId="0" applyNumberFormat="1" applyFont="1" applyBorder="1" applyAlignment="1">
      <alignment vertical="center"/>
    </xf>
    <xf numFmtId="0" fontId="0" fillId="4" borderId="0" xfId="0" applyFill="1"/>
    <xf numFmtId="0" fontId="13" fillId="4" borderId="0" xfId="0" applyFont="1" applyFill="1" applyAlignment="1">
      <alignment vertical="center" wrapText="1" readingOrder="1"/>
    </xf>
    <xf numFmtId="0" fontId="14" fillId="4" borderId="0" xfId="0" applyFont="1" applyFill="1" applyAlignment="1">
      <alignment vertical="center" wrapText="1" readingOrder="1"/>
    </xf>
    <xf numFmtId="4" fontId="0" fillId="0" borderId="0" xfId="0" applyNumberFormat="1" applyAlignment="1">
      <alignment vertical="center"/>
    </xf>
    <xf numFmtId="0" fontId="0" fillId="4" borderId="0" xfId="0" applyFill="1" applyAlignment="1">
      <alignment vertical="center"/>
    </xf>
    <xf numFmtId="0" fontId="0" fillId="4" borderId="0" xfId="0" applyFill="1" applyAlignment="1">
      <alignment horizontal="right"/>
    </xf>
    <xf numFmtId="0" fontId="0" fillId="4" borderId="0" xfId="0" applyFill="1" applyAlignment="1">
      <alignment horizontal="left"/>
    </xf>
    <xf numFmtId="40" fontId="0" fillId="0" borderId="0" xfId="0" applyNumberFormat="1" applyAlignment="1">
      <alignment vertical="center"/>
    </xf>
    <xf numFmtId="0" fontId="6" fillId="0" borderId="0" xfId="0" applyFont="1" applyAlignment="1">
      <alignment horizontal="left" vertical="center"/>
    </xf>
    <xf numFmtId="39" fontId="0" fillId="4" borderId="0" xfId="0" applyNumberFormat="1" applyFill="1"/>
    <xf numFmtId="0" fontId="0" fillId="0" borderId="12" xfId="0" applyBorder="1" applyAlignment="1">
      <alignment horizontal="left" wrapText="1"/>
    </xf>
    <xf numFmtId="0" fontId="0" fillId="0" borderId="12" xfId="0" applyBorder="1"/>
    <xf numFmtId="0" fontId="1" fillId="0" borderId="0" xfId="0" applyFont="1" applyAlignment="1">
      <alignment horizontal="center" vertical="center"/>
    </xf>
    <xf numFmtId="0" fontId="1" fillId="0" borderId="0" xfId="0" applyFont="1" applyAlignment="1">
      <alignment vertical="center"/>
    </xf>
    <xf numFmtId="0" fontId="18" fillId="0" borderId="0" xfId="0" applyFont="1" applyAlignment="1">
      <alignment vertical="center"/>
    </xf>
    <xf numFmtId="14" fontId="0" fillId="0" borderId="12" xfId="0" applyNumberFormat="1" applyBorder="1"/>
    <xf numFmtId="0" fontId="0" fillId="0" borderId="12" xfId="0" applyBorder="1" applyAlignment="1">
      <alignment wrapText="1"/>
    </xf>
    <xf numFmtId="164" fontId="19" fillId="5" borderId="12" xfId="1" applyFont="1" applyFill="1" applyBorder="1"/>
    <xf numFmtId="40" fontId="0" fillId="0" borderId="12" xfId="0" applyNumberFormat="1" applyBorder="1"/>
    <xf numFmtId="164" fontId="0" fillId="4" borderId="0" xfId="0" applyNumberFormat="1" applyFill="1"/>
    <xf numFmtId="0" fontId="19" fillId="6" borderId="12" xfId="0" applyFont="1" applyFill="1" applyBorder="1" applyAlignment="1">
      <alignment horizontal="center"/>
    </xf>
    <xf numFmtId="39" fontId="19" fillId="6" borderId="12" xfId="0" applyNumberFormat="1" applyFont="1" applyFill="1" applyBorder="1" applyAlignment="1">
      <alignment horizontal="center"/>
    </xf>
    <xf numFmtId="4" fontId="0" fillId="4" borderId="0" xfId="0" applyNumberFormat="1" applyFill="1"/>
    <xf numFmtId="0" fontId="1" fillId="0" borderId="11" xfId="0" applyFont="1" applyBorder="1" applyAlignment="1">
      <alignment horizontal="left" vertical="center" wrapText="1"/>
    </xf>
    <xf numFmtId="0" fontId="1" fillId="0" borderId="0" xfId="0" applyFont="1" applyAlignment="1">
      <alignment horizontal="left" vertical="center" wrapText="1"/>
    </xf>
    <xf numFmtId="0" fontId="1" fillId="0" borderId="11" xfId="0" applyFont="1" applyBorder="1" applyAlignment="1">
      <alignment vertical="center"/>
    </xf>
    <xf numFmtId="0" fontId="7" fillId="2" borderId="2" xfId="0" applyFont="1" applyFill="1" applyBorder="1" applyAlignment="1">
      <alignment horizontal="center" vertical="center"/>
    </xf>
    <xf numFmtId="164" fontId="7" fillId="2" borderId="2" xfId="1" applyFont="1" applyFill="1" applyBorder="1" applyAlignment="1">
      <alignment horizontal="center" vertical="center" wrapText="1"/>
    </xf>
    <xf numFmtId="164" fontId="7" fillId="2" borderId="6" xfId="1" applyFont="1" applyFill="1" applyBorder="1" applyAlignment="1">
      <alignment horizontal="center" vertical="center" wrapText="1"/>
    </xf>
    <xf numFmtId="0" fontId="5" fillId="4" borderId="1" xfId="0" applyFont="1" applyFill="1" applyBorder="1" applyAlignment="1">
      <alignment horizontal="center" vertical="center" wrapText="1" readingOrder="1"/>
    </xf>
    <xf numFmtId="0" fontId="5" fillId="4" borderId="0" xfId="0" applyFont="1" applyFill="1" applyAlignment="1">
      <alignment horizontal="center" vertical="center" wrapText="1" readingOrder="1"/>
    </xf>
    <xf numFmtId="0" fontId="4" fillId="4" borderId="1" xfId="0" applyFont="1" applyFill="1" applyBorder="1" applyAlignment="1">
      <alignment horizontal="center" vertical="center" wrapText="1" readingOrder="1"/>
    </xf>
    <xf numFmtId="0" fontId="4" fillId="4" borderId="0" xfId="0" applyFont="1" applyFill="1" applyAlignment="1">
      <alignment horizontal="center" vertical="center" wrapText="1" readingOrder="1"/>
    </xf>
    <xf numFmtId="0" fontId="16" fillId="4" borderId="1" xfId="0" applyFont="1" applyFill="1" applyBorder="1" applyAlignment="1">
      <alignment horizontal="center" vertical="center"/>
    </xf>
    <xf numFmtId="0" fontId="16" fillId="4" borderId="0" xfId="0" applyFont="1" applyFill="1" applyAlignment="1">
      <alignment horizontal="center" vertical="center"/>
    </xf>
    <xf numFmtId="0" fontId="2" fillId="0" borderId="13" xfId="0" applyFont="1" applyBorder="1" applyAlignment="1">
      <alignment horizontal="center" vertical="center"/>
    </xf>
    <xf numFmtId="0" fontId="1" fillId="0" borderId="0" xfId="0" applyFont="1" applyAlignment="1">
      <alignment horizontal="center" vertical="center"/>
    </xf>
    <xf numFmtId="0" fontId="6" fillId="0" borderId="0" xfId="0" applyFont="1" applyAlignment="1">
      <alignment horizontal="left" vertical="center" wrapText="1"/>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11" fillId="0" borderId="0" xfId="0" applyFont="1" applyAlignment="1">
      <alignment horizontal="left" vertical="center" wrapText="1"/>
    </xf>
    <xf numFmtId="0" fontId="19" fillId="5" borderId="12" xfId="0" applyFont="1" applyFill="1" applyBorder="1" applyAlignment="1">
      <alignment horizontal="center"/>
    </xf>
    <xf numFmtId="0" fontId="17" fillId="4" borderId="1" xfId="0" applyFont="1" applyFill="1" applyBorder="1" applyAlignment="1">
      <alignment horizontal="center" vertical="center" wrapText="1" readingOrder="1"/>
    </xf>
    <xf numFmtId="0" fontId="17" fillId="4" borderId="0" xfId="0" applyFont="1" applyFill="1" applyAlignment="1">
      <alignment horizontal="center" vertical="center" wrapText="1" readingOrder="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389184</xdr:colOff>
      <xdr:row>0</xdr:row>
      <xdr:rowOff>36375</xdr:rowOff>
    </xdr:from>
    <xdr:to>
      <xdr:col>7</xdr:col>
      <xdr:colOff>3660</xdr:colOff>
      <xdr:row>2</xdr:row>
      <xdr:rowOff>247687</xdr:rowOff>
    </xdr:to>
    <xdr:pic>
      <xdr:nvPicPr>
        <xdr:cNvPr id="3" name="Picture 2" descr="A blue and red text on a black background&#10;&#10;Description automatically generated">
          <a:extLst>
            <a:ext uri="{FF2B5EF4-FFF2-40B4-BE49-F238E27FC236}">
              <a16:creationId xmlns:a16="http://schemas.microsoft.com/office/drawing/2014/main" id="{02334E49-9B77-4702-A93F-AA2FE8DECB4A}"/>
            </a:ext>
          </a:extLst>
        </xdr:cNvPr>
        <xdr:cNvPicPr>
          <a:picLocks noChangeAspect="1"/>
        </xdr:cNvPicPr>
      </xdr:nvPicPr>
      <xdr:blipFill rotWithShape="1">
        <a:blip xmlns:r="http://schemas.openxmlformats.org/officeDocument/2006/relationships" r:embed="rId1"/>
        <a:srcRect l="9305" t="12397" r="8556" b="23141"/>
        <a:stretch/>
      </xdr:blipFill>
      <xdr:spPr bwMode="auto">
        <a:xfrm>
          <a:off x="6232423" y="36375"/>
          <a:ext cx="1732481" cy="872951"/>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219075</xdr:colOff>
      <xdr:row>189</xdr:row>
      <xdr:rowOff>59055</xdr:rowOff>
    </xdr:from>
    <xdr:to>
      <xdr:col>4</xdr:col>
      <xdr:colOff>639699</xdr:colOff>
      <xdr:row>196</xdr:row>
      <xdr:rowOff>1905</xdr:rowOff>
    </xdr:to>
    <xdr:pic>
      <xdr:nvPicPr>
        <xdr:cNvPr id="3" name="Picture 2">
          <a:extLst>
            <a:ext uri="{FF2B5EF4-FFF2-40B4-BE49-F238E27FC236}">
              <a16:creationId xmlns:a16="http://schemas.microsoft.com/office/drawing/2014/main" id="{5BEB098D-194A-1ABE-632C-561442BC7ED1}"/>
            </a:ext>
          </a:extLst>
        </xdr:cNvPr>
        <xdr:cNvPicPr>
          <a:picLocks noChangeAspect="1"/>
        </xdr:cNvPicPr>
      </xdr:nvPicPr>
      <xdr:blipFill>
        <a:blip xmlns:r="http://schemas.openxmlformats.org/officeDocument/2006/relationships" r:embed="rId1"/>
        <a:stretch>
          <a:fillRect/>
        </a:stretch>
      </xdr:blipFill>
      <xdr:spPr>
        <a:xfrm>
          <a:off x="219075" y="81640680"/>
          <a:ext cx="7665339" cy="1139190"/>
        </a:xfrm>
        <a:prstGeom prst="rect">
          <a:avLst/>
        </a:prstGeom>
      </xdr:spPr>
    </xdr:pic>
    <xdr:clientData/>
  </xdr:twoCellAnchor>
  <xdr:twoCellAnchor editAs="oneCell">
    <xdr:from>
      <xdr:col>3</xdr:col>
      <xdr:colOff>200025</xdr:colOff>
      <xdr:row>0</xdr:row>
      <xdr:rowOff>135255</xdr:rowOff>
    </xdr:from>
    <xdr:to>
      <xdr:col>3</xdr:col>
      <xdr:colOff>2148840</xdr:colOff>
      <xdr:row>6</xdr:row>
      <xdr:rowOff>93345</xdr:rowOff>
    </xdr:to>
    <xdr:pic>
      <xdr:nvPicPr>
        <xdr:cNvPr id="4" name="Picture 3" descr="A blue and red text on a black background&#10;&#10;Description automatically generated">
          <a:extLst>
            <a:ext uri="{FF2B5EF4-FFF2-40B4-BE49-F238E27FC236}">
              <a16:creationId xmlns:a16="http://schemas.microsoft.com/office/drawing/2014/main" id="{B5BC59B0-3B4D-300C-CF84-BB4772605432}"/>
            </a:ext>
          </a:extLst>
        </xdr:cNvPr>
        <xdr:cNvPicPr>
          <a:picLocks noChangeAspect="1"/>
        </xdr:cNvPicPr>
      </xdr:nvPicPr>
      <xdr:blipFill rotWithShape="1">
        <a:blip xmlns:r="http://schemas.openxmlformats.org/officeDocument/2006/relationships" r:embed="rId2"/>
        <a:srcRect l="9305" t="12397" r="8556" b="23141"/>
        <a:stretch/>
      </xdr:blipFill>
      <xdr:spPr bwMode="auto">
        <a:xfrm>
          <a:off x="3248025" y="135255"/>
          <a:ext cx="1948815" cy="99822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BE2C4-4534-44EA-AFAE-0F618E153B4C}">
  <sheetPr>
    <tabColor theme="4" tint="-0.249977111117893"/>
  </sheetPr>
  <dimension ref="A1:R102"/>
  <sheetViews>
    <sheetView showGridLines="0" tabSelected="1" topLeftCell="G81" zoomScale="160" zoomScaleNormal="160" workbookViewId="0">
      <selection activeCell="E79" sqref="E79"/>
    </sheetView>
  </sheetViews>
  <sheetFormatPr baseColWidth="10" defaultColWidth="13.33203125" defaultRowHeight="12.75" x14ac:dyDescent="0.2"/>
  <cols>
    <col min="1" max="1" width="50.1640625" style="1" customWidth="1"/>
    <col min="2" max="2" width="12" style="1" customWidth="1"/>
    <col min="3" max="3" width="13.1640625" style="1" customWidth="1"/>
    <col min="4" max="4" width="9.83203125" style="1" customWidth="1"/>
    <col min="5" max="5" width="9.6640625" style="1" customWidth="1"/>
    <col min="6" max="6" width="9.83203125" style="1" customWidth="1"/>
    <col min="7" max="7" width="11.5" style="1" customWidth="1"/>
    <col min="8" max="8" width="10.83203125" style="1" customWidth="1"/>
    <col min="9" max="9" width="10.33203125" style="1" customWidth="1"/>
    <col min="10" max="10" width="10.5" style="1" customWidth="1"/>
    <col min="11" max="11" width="11.1640625" style="1" customWidth="1"/>
    <col min="12" max="12" width="10.5" style="1" customWidth="1"/>
    <col min="13" max="13" width="9.6640625" style="1" customWidth="1"/>
    <col min="14" max="14" width="9.83203125" style="1" customWidth="1"/>
    <col min="15" max="15" width="9.1640625" style="1" customWidth="1"/>
    <col min="16" max="16" width="11.1640625" style="1" customWidth="1"/>
    <col min="17" max="16384" width="13.33203125" style="1"/>
  </cols>
  <sheetData>
    <row r="1" spans="1:17" ht="39" customHeight="1" x14ac:dyDescent="0.2">
      <c r="A1" s="32"/>
      <c r="B1" s="32"/>
      <c r="C1" s="32"/>
      <c r="D1" s="32"/>
      <c r="E1" s="32"/>
      <c r="F1" s="32"/>
      <c r="G1" s="32"/>
      <c r="H1" s="32"/>
      <c r="I1" s="32"/>
      <c r="J1" s="32"/>
      <c r="K1" s="32"/>
      <c r="L1" s="32"/>
      <c r="M1" s="32"/>
      <c r="N1" s="32"/>
      <c r="O1" s="32"/>
      <c r="P1" s="32"/>
    </row>
    <row r="2" spans="1:17" x14ac:dyDescent="0.2">
      <c r="A2" s="32"/>
      <c r="B2" s="32"/>
      <c r="C2" s="32"/>
      <c r="D2" s="32"/>
      <c r="E2" s="32"/>
      <c r="F2" s="32"/>
      <c r="G2" s="32"/>
      <c r="H2" s="32"/>
      <c r="I2" s="32"/>
      <c r="J2" s="32"/>
      <c r="K2" s="32"/>
      <c r="L2" s="32"/>
      <c r="M2" s="32"/>
      <c r="N2" s="32"/>
      <c r="O2" s="32"/>
      <c r="P2" s="32"/>
    </row>
    <row r="3" spans="1:17" ht="20.45" customHeight="1" x14ac:dyDescent="0.2">
      <c r="A3" s="59"/>
      <c r="B3" s="60"/>
      <c r="C3" s="60"/>
      <c r="D3" s="60"/>
      <c r="E3" s="60"/>
      <c r="F3" s="60"/>
      <c r="G3" s="60"/>
      <c r="H3" s="60"/>
      <c r="I3" s="60"/>
      <c r="J3" s="60"/>
      <c r="K3" s="60"/>
      <c r="L3" s="60"/>
      <c r="M3" s="60"/>
      <c r="N3" s="60"/>
      <c r="O3" s="60"/>
      <c r="P3" s="60"/>
    </row>
    <row r="4" spans="1:17" ht="13.15" customHeight="1" x14ac:dyDescent="0.2">
      <c r="A4" s="57" t="s">
        <v>0</v>
      </c>
      <c r="B4" s="58"/>
      <c r="C4" s="58"/>
      <c r="D4" s="58"/>
      <c r="E4" s="58"/>
      <c r="F4" s="58"/>
      <c r="G4" s="58"/>
      <c r="H4" s="58"/>
      <c r="I4" s="58"/>
      <c r="J4" s="58"/>
      <c r="K4" s="58"/>
      <c r="L4" s="58"/>
      <c r="M4" s="58"/>
      <c r="N4" s="58"/>
      <c r="O4" s="58"/>
      <c r="P4" s="58"/>
    </row>
    <row r="5" spans="1:17" ht="13.15" customHeight="1" x14ac:dyDescent="0.2">
      <c r="A5" s="61" t="s">
        <v>1</v>
      </c>
      <c r="B5" s="62"/>
      <c r="C5" s="62"/>
      <c r="D5" s="62"/>
      <c r="E5" s="62"/>
      <c r="F5" s="62"/>
      <c r="G5" s="62"/>
      <c r="H5" s="62"/>
      <c r="I5" s="62"/>
      <c r="J5" s="62"/>
      <c r="K5" s="62"/>
      <c r="L5" s="62"/>
      <c r="M5" s="62"/>
      <c r="N5" s="62"/>
      <c r="O5" s="62"/>
      <c r="P5" s="62"/>
    </row>
    <row r="6" spans="1:17" ht="15.75" customHeight="1" x14ac:dyDescent="0.2">
      <c r="A6" s="57" t="s">
        <v>2</v>
      </c>
      <c r="B6" s="58"/>
      <c r="C6" s="58"/>
      <c r="D6" s="58"/>
      <c r="E6" s="58"/>
      <c r="F6" s="58"/>
      <c r="G6" s="58"/>
      <c r="H6" s="58"/>
      <c r="I6" s="58"/>
      <c r="J6" s="58"/>
      <c r="K6" s="58"/>
      <c r="L6" s="58"/>
      <c r="M6" s="58"/>
      <c r="N6" s="58"/>
      <c r="O6" s="58"/>
      <c r="P6" s="58"/>
    </row>
    <row r="7" spans="1:17" ht="15.75" customHeight="1" x14ac:dyDescent="0.2">
      <c r="A7" s="60" t="s">
        <v>99</v>
      </c>
      <c r="B7" s="60"/>
      <c r="C7" s="60"/>
      <c r="D7" s="60"/>
      <c r="E7" s="60"/>
      <c r="F7" s="60"/>
      <c r="G7" s="60"/>
      <c r="H7" s="60"/>
      <c r="I7" s="60"/>
      <c r="J7" s="60"/>
      <c r="K7" s="60"/>
      <c r="L7" s="60"/>
      <c r="M7" s="60"/>
      <c r="N7" s="60"/>
      <c r="O7" s="60"/>
      <c r="P7" s="60"/>
    </row>
    <row r="8" spans="1:17" ht="15.75" x14ac:dyDescent="0.2">
      <c r="A8" s="57" t="s">
        <v>100</v>
      </c>
      <c r="B8" s="58"/>
      <c r="C8" s="58"/>
      <c r="D8" s="58"/>
      <c r="E8" s="58"/>
      <c r="F8" s="58"/>
      <c r="G8" s="58"/>
      <c r="H8" s="58"/>
      <c r="I8" s="58"/>
      <c r="J8" s="58"/>
      <c r="K8" s="58"/>
      <c r="L8" s="58"/>
      <c r="M8" s="58"/>
      <c r="N8" s="58"/>
      <c r="O8" s="58"/>
      <c r="P8" s="58"/>
    </row>
    <row r="9" spans="1:17" ht="25.5" customHeight="1" x14ac:dyDescent="0.2">
      <c r="A9" s="54" t="s">
        <v>3</v>
      </c>
      <c r="B9" s="55" t="s">
        <v>4</v>
      </c>
      <c r="C9" s="55" t="s">
        <v>5</v>
      </c>
      <c r="D9" s="66" t="s">
        <v>6</v>
      </c>
      <c r="E9" s="67"/>
      <c r="F9" s="67"/>
      <c r="G9" s="67"/>
      <c r="H9" s="67"/>
      <c r="I9" s="67"/>
      <c r="J9" s="67"/>
      <c r="K9" s="67"/>
      <c r="L9" s="67"/>
      <c r="M9" s="67"/>
      <c r="N9" s="67"/>
      <c r="O9" s="67"/>
      <c r="P9" s="68"/>
    </row>
    <row r="10" spans="1:17" x14ac:dyDescent="0.2">
      <c r="A10" s="54"/>
      <c r="B10" s="56"/>
      <c r="C10" s="56"/>
      <c r="D10" s="2" t="s">
        <v>7</v>
      </c>
      <c r="E10" s="2" t="s">
        <v>8</v>
      </c>
      <c r="F10" s="2" t="s">
        <v>9</v>
      </c>
      <c r="G10" s="2" t="s">
        <v>10</v>
      </c>
      <c r="H10" s="3" t="s">
        <v>11</v>
      </c>
      <c r="I10" s="2" t="s">
        <v>12</v>
      </c>
      <c r="J10" s="3" t="s">
        <v>13</v>
      </c>
      <c r="K10" s="2" t="s">
        <v>14</v>
      </c>
      <c r="L10" s="2" t="s">
        <v>15</v>
      </c>
      <c r="M10" s="2" t="s">
        <v>16</v>
      </c>
      <c r="N10" s="2" t="s">
        <v>17</v>
      </c>
      <c r="O10" s="3" t="s">
        <v>18</v>
      </c>
      <c r="P10" s="2" t="s">
        <v>19</v>
      </c>
    </row>
    <row r="11" spans="1:17" x14ac:dyDescent="0.2">
      <c r="A11" s="4" t="s">
        <v>20</v>
      </c>
      <c r="B11" s="21"/>
      <c r="C11" s="21"/>
      <c r="D11" s="21"/>
      <c r="E11" s="21"/>
      <c r="F11" s="21"/>
      <c r="G11" s="21"/>
      <c r="H11" s="21"/>
      <c r="I11" s="21"/>
      <c r="J11" s="21"/>
      <c r="K11" s="21"/>
      <c r="L11" s="21"/>
      <c r="M11" s="21"/>
      <c r="N11" s="21"/>
      <c r="O11" s="21"/>
      <c r="P11" s="21"/>
    </row>
    <row r="12" spans="1:17" x14ac:dyDescent="0.2">
      <c r="A12" s="5" t="s">
        <v>21</v>
      </c>
      <c r="B12" s="23">
        <f t="shared" ref="B12:C12" si="0">B13+B14+B17+B15+B16</f>
        <v>1150190592</v>
      </c>
      <c r="C12" s="23">
        <f t="shared" si="0"/>
        <v>1081912631</v>
      </c>
      <c r="D12" s="23">
        <f t="shared" ref="D12" si="1">D13+D14+D17+D15+D16</f>
        <v>71164544.950000003</v>
      </c>
      <c r="E12" s="23">
        <f t="shared" ref="E12" si="2">E13+E14+E17+E15+E16</f>
        <v>71645890.219999999</v>
      </c>
      <c r="F12" s="23">
        <f t="shared" ref="F12:N12" si="3">F13+F14+F17+F15+F16</f>
        <v>71877554.00999999</v>
      </c>
      <c r="G12" s="23">
        <f t="shared" si="3"/>
        <v>71202880.409999996</v>
      </c>
      <c r="H12" s="23">
        <f t="shared" si="3"/>
        <v>128465937.00999998</v>
      </c>
      <c r="I12" s="23">
        <f t="shared" si="3"/>
        <v>77462597.209999993</v>
      </c>
      <c r="J12" s="23">
        <f t="shared" si="3"/>
        <v>85046468.340000004</v>
      </c>
      <c r="K12" s="23">
        <f t="shared" si="3"/>
        <v>0</v>
      </c>
      <c r="L12" s="23">
        <f t="shared" si="3"/>
        <v>0</v>
      </c>
      <c r="M12" s="23">
        <f t="shared" si="3"/>
        <v>0</v>
      </c>
      <c r="N12" s="23">
        <f t="shared" si="3"/>
        <v>0</v>
      </c>
      <c r="O12" s="23">
        <f t="shared" ref="O12" si="4">O13+O14+O17+O15+O16</f>
        <v>0</v>
      </c>
      <c r="P12" s="23">
        <f>P13+P14+P17+P15+P16</f>
        <v>576865872.14999998</v>
      </c>
    </row>
    <row r="13" spans="1:17" x14ac:dyDescent="0.2">
      <c r="A13" s="7" t="s">
        <v>22</v>
      </c>
      <c r="B13" s="25">
        <v>823052080</v>
      </c>
      <c r="C13" s="25">
        <v>753324677</v>
      </c>
      <c r="D13" s="25">
        <v>59477326.700000003</v>
      </c>
      <c r="E13" s="25">
        <v>59538223.659999996</v>
      </c>
      <c r="F13" s="25">
        <v>59917465.699999988</v>
      </c>
      <c r="G13" s="25">
        <v>59383031.189999998</v>
      </c>
      <c r="H13" s="25">
        <v>61667334.439999983</v>
      </c>
      <c r="I13" s="25">
        <v>64952807.769999996</v>
      </c>
      <c r="J13" s="25">
        <v>61763372.869999997</v>
      </c>
      <c r="K13" s="25">
        <v>0</v>
      </c>
      <c r="L13" s="25">
        <v>0</v>
      </c>
      <c r="M13" s="25">
        <v>0</v>
      </c>
      <c r="N13" s="25">
        <v>0</v>
      </c>
      <c r="O13" s="25">
        <v>0</v>
      </c>
      <c r="P13" s="25">
        <f>D13+E13+F13+G13+H13+I13+J13+K13+L13+M13+N13+O13</f>
        <v>426699562.32999998</v>
      </c>
    </row>
    <row r="14" spans="1:17" x14ac:dyDescent="0.2">
      <c r="A14" s="7" t="s">
        <v>23</v>
      </c>
      <c r="B14" s="25">
        <v>168849728</v>
      </c>
      <c r="C14" s="25">
        <v>173281447</v>
      </c>
      <c r="D14" s="25">
        <v>2733500</v>
      </c>
      <c r="E14" s="25">
        <v>3168271</v>
      </c>
      <c r="F14" s="25">
        <v>2978659</v>
      </c>
      <c r="G14" s="25">
        <v>2869558</v>
      </c>
      <c r="H14" s="25">
        <v>57678290.429999992</v>
      </c>
      <c r="I14" s="25">
        <v>2897558</v>
      </c>
      <c r="J14" s="25">
        <v>13988367.290000001</v>
      </c>
      <c r="K14" s="25">
        <v>0</v>
      </c>
      <c r="L14" s="25">
        <v>0</v>
      </c>
      <c r="M14" s="25">
        <v>0</v>
      </c>
      <c r="N14" s="25">
        <v>0</v>
      </c>
      <c r="O14" s="25">
        <v>0</v>
      </c>
      <c r="P14" s="25">
        <f t="shared" ref="P14:P37" si="5">D14+E14+F14+G14+H14+I14+J14+K14+L14+M14+N14+O14</f>
        <v>86314203.719999999</v>
      </c>
    </row>
    <row r="15" spans="1:17" x14ac:dyDescent="0.2">
      <c r="A15" s="9" t="s">
        <v>24</v>
      </c>
      <c r="B15" s="25">
        <v>0</v>
      </c>
      <c r="C15" s="25">
        <v>0</v>
      </c>
      <c r="D15" s="25">
        <v>0</v>
      </c>
      <c r="E15" s="25">
        <v>0</v>
      </c>
      <c r="F15" s="25">
        <v>0</v>
      </c>
      <c r="G15" s="25">
        <v>0</v>
      </c>
      <c r="H15" s="25">
        <v>0</v>
      </c>
      <c r="I15" s="25">
        <v>0</v>
      </c>
      <c r="J15" s="25">
        <v>0</v>
      </c>
      <c r="K15" s="25">
        <v>0</v>
      </c>
      <c r="L15" s="25">
        <v>0</v>
      </c>
      <c r="M15" s="25">
        <v>0</v>
      </c>
      <c r="N15" s="25">
        <v>0</v>
      </c>
      <c r="O15" s="25">
        <v>0</v>
      </c>
      <c r="P15" s="25">
        <f t="shared" si="5"/>
        <v>0</v>
      </c>
      <c r="Q15" s="10"/>
    </row>
    <row r="16" spans="1:17" x14ac:dyDescent="0.2">
      <c r="A16" s="9" t="s">
        <v>25</v>
      </c>
      <c r="B16" s="25">
        <v>51950000</v>
      </c>
      <c r="C16" s="25">
        <v>44402078</v>
      </c>
      <c r="D16" s="25">
        <v>0</v>
      </c>
      <c r="E16" s="25">
        <v>0</v>
      </c>
      <c r="F16" s="25">
        <v>0</v>
      </c>
      <c r="G16" s="25">
        <v>0</v>
      </c>
      <c r="H16" s="25">
        <v>0</v>
      </c>
      <c r="I16" s="25">
        <v>0</v>
      </c>
      <c r="J16" s="25">
        <v>0</v>
      </c>
      <c r="K16" s="25">
        <v>0</v>
      </c>
      <c r="L16" s="25">
        <v>0</v>
      </c>
      <c r="M16" s="25">
        <v>0</v>
      </c>
      <c r="N16" s="25">
        <v>0</v>
      </c>
      <c r="O16" s="25">
        <v>0</v>
      </c>
      <c r="P16" s="25">
        <f t="shared" si="5"/>
        <v>0</v>
      </c>
    </row>
    <row r="17" spans="1:16" x14ac:dyDescent="0.2">
      <c r="A17" s="9" t="s">
        <v>26</v>
      </c>
      <c r="B17" s="25">
        <v>106338784</v>
      </c>
      <c r="C17" s="25">
        <v>110904429</v>
      </c>
      <c r="D17" s="25">
        <v>8953718.25</v>
      </c>
      <c r="E17" s="25">
        <v>8939395.5600000005</v>
      </c>
      <c r="F17" s="25">
        <v>8981429.3099999987</v>
      </c>
      <c r="G17" s="25">
        <v>8950291.2200000007</v>
      </c>
      <c r="H17" s="25">
        <v>9120312.1400000006</v>
      </c>
      <c r="I17" s="25">
        <v>9612231.4399999995</v>
      </c>
      <c r="J17" s="25">
        <v>9294728.1799999997</v>
      </c>
      <c r="K17" s="25">
        <v>0</v>
      </c>
      <c r="L17" s="25">
        <v>0</v>
      </c>
      <c r="M17" s="25">
        <v>0</v>
      </c>
      <c r="N17" s="25">
        <v>0</v>
      </c>
      <c r="O17" s="25">
        <v>0</v>
      </c>
      <c r="P17" s="25">
        <f t="shared" si="5"/>
        <v>63852106.100000001</v>
      </c>
    </row>
    <row r="18" spans="1:16" x14ac:dyDescent="0.2">
      <c r="A18" s="5" t="s">
        <v>27</v>
      </c>
      <c r="B18" s="23">
        <f t="shared" ref="B18:C18" si="6">B19+B20+B21+B22+B23+B24+B25+B26+B27</f>
        <v>408568897</v>
      </c>
      <c r="C18" s="23">
        <f t="shared" si="6"/>
        <v>429678094.13999999</v>
      </c>
      <c r="D18" s="23">
        <f t="shared" ref="D18" si="7">D19+D20+D21+D22+D23+D24+D25+D26+D27</f>
        <v>10239272.6</v>
      </c>
      <c r="E18" s="23">
        <f t="shared" ref="E18" si="8">E19+E20+E21+E22+E23+E24+E25+E26+E27</f>
        <v>12234506.229999999</v>
      </c>
      <c r="F18" s="23">
        <f t="shared" ref="F18:N18" si="9">F19+F20+F21+F22+F23+F24+F25+F26+F27</f>
        <v>23808621.049999997</v>
      </c>
      <c r="G18" s="23">
        <f t="shared" si="9"/>
        <v>30304697.300000004</v>
      </c>
      <c r="H18" s="23">
        <f t="shared" si="9"/>
        <v>49149187.300000004</v>
      </c>
      <c r="I18" s="23">
        <f t="shared" si="9"/>
        <v>23542438.539999999</v>
      </c>
      <c r="J18" s="23">
        <f t="shared" si="9"/>
        <v>37640108.49000001</v>
      </c>
      <c r="K18" s="23">
        <f t="shared" si="9"/>
        <v>0</v>
      </c>
      <c r="L18" s="23">
        <f t="shared" si="9"/>
        <v>0</v>
      </c>
      <c r="M18" s="23">
        <f t="shared" si="9"/>
        <v>0</v>
      </c>
      <c r="N18" s="23">
        <f t="shared" si="9"/>
        <v>0</v>
      </c>
      <c r="O18" s="23">
        <f t="shared" ref="O18:P18" si="10">O19+O20+O21+O22+O23+O24+O25+O26+O27</f>
        <v>0</v>
      </c>
      <c r="P18" s="23">
        <f t="shared" si="10"/>
        <v>186918831.50999999</v>
      </c>
    </row>
    <row r="19" spans="1:16" x14ac:dyDescent="0.2">
      <c r="A19" s="7" t="s">
        <v>28</v>
      </c>
      <c r="B19" s="25">
        <v>115848249</v>
      </c>
      <c r="C19" s="25">
        <v>115848249</v>
      </c>
      <c r="D19" s="25">
        <v>7836557.71</v>
      </c>
      <c r="E19" s="25">
        <v>6680065.7199999988</v>
      </c>
      <c r="F19" s="25">
        <v>7009586.3299999991</v>
      </c>
      <c r="G19" s="25">
        <v>9629656.3500000015</v>
      </c>
      <c r="H19" s="25">
        <v>7597762.1500000004</v>
      </c>
      <c r="I19" s="25">
        <v>8265324.1000000006</v>
      </c>
      <c r="J19" s="25">
        <v>10886709.770000001</v>
      </c>
      <c r="K19" s="25">
        <v>0</v>
      </c>
      <c r="L19" s="25">
        <v>0</v>
      </c>
      <c r="M19" s="25">
        <v>0</v>
      </c>
      <c r="N19" s="25">
        <v>0</v>
      </c>
      <c r="O19" s="25">
        <v>0</v>
      </c>
      <c r="P19" s="25">
        <f t="shared" si="5"/>
        <v>57905662.130000003</v>
      </c>
    </row>
    <row r="20" spans="1:16" x14ac:dyDescent="0.2">
      <c r="A20" s="9" t="s">
        <v>29</v>
      </c>
      <c r="B20" s="25">
        <v>22510000</v>
      </c>
      <c r="C20" s="25">
        <v>37156517</v>
      </c>
      <c r="D20" s="25">
        <v>0</v>
      </c>
      <c r="E20" s="25">
        <v>80169.2</v>
      </c>
      <c r="F20" s="25">
        <v>1884092.68</v>
      </c>
      <c r="G20" s="25">
        <v>2283442.08</v>
      </c>
      <c r="H20" s="25">
        <v>1267962.1200000001</v>
      </c>
      <c r="I20" s="25">
        <v>329665.99</v>
      </c>
      <c r="J20" s="25">
        <v>4488166.75</v>
      </c>
      <c r="K20" s="25">
        <v>0</v>
      </c>
      <c r="L20" s="25">
        <v>0</v>
      </c>
      <c r="M20" s="25">
        <v>0</v>
      </c>
      <c r="N20" s="25">
        <v>0</v>
      </c>
      <c r="O20" s="25">
        <v>0</v>
      </c>
      <c r="P20" s="25">
        <f t="shared" si="5"/>
        <v>10333498.82</v>
      </c>
    </row>
    <row r="21" spans="1:16" x14ac:dyDescent="0.2">
      <c r="A21" s="7" t="s">
        <v>30</v>
      </c>
      <c r="B21" s="25">
        <v>19704353</v>
      </c>
      <c r="C21" s="25">
        <v>16045020</v>
      </c>
      <c r="D21" s="25">
        <v>0</v>
      </c>
      <c r="E21" s="25">
        <v>0</v>
      </c>
      <c r="F21" s="25">
        <v>0</v>
      </c>
      <c r="G21" s="25">
        <v>1365639.68</v>
      </c>
      <c r="H21" s="25">
        <v>801305.44</v>
      </c>
      <c r="I21" s="25">
        <v>355281.64</v>
      </c>
      <c r="J21" s="25">
        <v>470258.41000000003</v>
      </c>
      <c r="K21" s="25">
        <v>0</v>
      </c>
      <c r="L21" s="25">
        <v>0</v>
      </c>
      <c r="M21" s="25">
        <v>0</v>
      </c>
      <c r="N21" s="25">
        <v>0</v>
      </c>
      <c r="O21" s="25">
        <v>0</v>
      </c>
      <c r="P21" s="25">
        <f t="shared" si="5"/>
        <v>2992485.1700000004</v>
      </c>
    </row>
    <row r="22" spans="1:16" x14ac:dyDescent="0.2">
      <c r="A22" s="7" t="s">
        <v>31</v>
      </c>
      <c r="B22" s="25">
        <v>5400000</v>
      </c>
      <c r="C22" s="25">
        <v>17209761.140000001</v>
      </c>
      <c r="D22" s="25">
        <v>256635.12</v>
      </c>
      <c r="E22" s="25">
        <v>669004.25</v>
      </c>
      <c r="F22" s="25">
        <v>205140.61</v>
      </c>
      <c r="G22" s="25">
        <v>1425462.68</v>
      </c>
      <c r="H22" s="25">
        <v>557331.19999999995</v>
      </c>
      <c r="I22" s="25">
        <v>594001.06999999995</v>
      </c>
      <c r="J22" s="25">
        <v>648740.49</v>
      </c>
      <c r="K22" s="25">
        <v>0</v>
      </c>
      <c r="L22" s="25">
        <v>0</v>
      </c>
      <c r="M22" s="25">
        <v>0</v>
      </c>
      <c r="N22" s="25">
        <v>0</v>
      </c>
      <c r="O22" s="25">
        <v>0</v>
      </c>
      <c r="P22" s="25">
        <f t="shared" si="5"/>
        <v>4356315.42</v>
      </c>
    </row>
    <row r="23" spans="1:16" x14ac:dyDescent="0.2">
      <c r="A23" s="7" t="s">
        <v>32</v>
      </c>
      <c r="B23" s="25">
        <v>22450000</v>
      </c>
      <c r="C23" s="25">
        <v>49242436</v>
      </c>
      <c r="D23" s="25">
        <v>904231.83000000007</v>
      </c>
      <c r="E23" s="25">
        <v>734406.64</v>
      </c>
      <c r="F23" s="25">
        <v>3462844.9299999997</v>
      </c>
      <c r="G23" s="25">
        <v>1162608.67</v>
      </c>
      <c r="H23" s="25">
        <v>3766785.8099999996</v>
      </c>
      <c r="I23" s="25">
        <v>4594702.01</v>
      </c>
      <c r="J23" s="25">
        <v>4102151.5500000003</v>
      </c>
      <c r="K23" s="25">
        <v>0</v>
      </c>
      <c r="L23" s="25">
        <v>0</v>
      </c>
      <c r="M23" s="25">
        <v>0</v>
      </c>
      <c r="N23" s="25">
        <v>0</v>
      </c>
      <c r="O23" s="25">
        <v>0</v>
      </c>
      <c r="P23" s="25">
        <f t="shared" si="5"/>
        <v>18727731.439999998</v>
      </c>
    </row>
    <row r="24" spans="1:16" x14ac:dyDescent="0.2">
      <c r="A24" s="7" t="s">
        <v>33</v>
      </c>
      <c r="B24" s="25">
        <v>19680000</v>
      </c>
      <c r="C24" s="25">
        <v>18368715</v>
      </c>
      <c r="D24" s="25">
        <v>1031057.94</v>
      </c>
      <c r="E24" s="25">
        <v>1047740.62</v>
      </c>
      <c r="F24" s="25">
        <v>1022574.46</v>
      </c>
      <c r="G24" s="25">
        <v>1037611.91</v>
      </c>
      <c r="H24" s="25">
        <v>1360031.67</v>
      </c>
      <c r="I24" s="25">
        <v>1053517.99</v>
      </c>
      <c r="J24" s="25">
        <v>1149799.9100000001</v>
      </c>
      <c r="K24" s="25">
        <v>0</v>
      </c>
      <c r="L24" s="25">
        <v>0</v>
      </c>
      <c r="M24" s="25">
        <v>0</v>
      </c>
      <c r="N24" s="25">
        <v>0</v>
      </c>
      <c r="O24" s="25">
        <v>0</v>
      </c>
      <c r="P24" s="25">
        <f t="shared" si="5"/>
        <v>7702334.5</v>
      </c>
    </row>
    <row r="25" spans="1:16" ht="16.149999999999999" customHeight="1" x14ac:dyDescent="0.2">
      <c r="A25" s="9" t="s">
        <v>34</v>
      </c>
      <c r="B25" s="25">
        <v>10139000</v>
      </c>
      <c r="C25" s="25">
        <v>15278043</v>
      </c>
      <c r="D25" s="25">
        <v>0</v>
      </c>
      <c r="E25" s="25">
        <v>261775.26</v>
      </c>
      <c r="F25" s="25">
        <v>871278.29</v>
      </c>
      <c r="G25" s="25">
        <v>1008367.4800000001</v>
      </c>
      <c r="H25" s="25">
        <v>353906.72</v>
      </c>
      <c r="I25" s="25">
        <v>1974430.8299999996</v>
      </c>
      <c r="J25" s="25">
        <v>734317.51</v>
      </c>
      <c r="K25" s="25">
        <v>0</v>
      </c>
      <c r="L25" s="25">
        <v>0</v>
      </c>
      <c r="M25" s="25">
        <v>0</v>
      </c>
      <c r="N25" s="25">
        <v>0</v>
      </c>
      <c r="O25" s="25">
        <v>0</v>
      </c>
      <c r="P25" s="25">
        <f t="shared" si="5"/>
        <v>5204076.09</v>
      </c>
    </row>
    <row r="26" spans="1:16" x14ac:dyDescent="0.2">
      <c r="A26" s="9" t="s">
        <v>35</v>
      </c>
      <c r="B26" s="25">
        <v>147337295</v>
      </c>
      <c r="C26" s="25">
        <v>110467345</v>
      </c>
      <c r="D26" s="25">
        <v>198240</v>
      </c>
      <c r="E26" s="25">
        <v>596156.6399999999</v>
      </c>
      <c r="F26" s="25">
        <v>4138871.25</v>
      </c>
      <c r="G26" s="25">
        <v>11018513.529999999</v>
      </c>
      <c r="H26" s="25">
        <v>30218160.370000001</v>
      </c>
      <c r="I26" s="25">
        <v>726629.90999999992</v>
      </c>
      <c r="J26" s="25">
        <v>8951330.5800000001</v>
      </c>
      <c r="K26" s="25">
        <v>0</v>
      </c>
      <c r="L26" s="25">
        <v>0</v>
      </c>
      <c r="M26" s="25">
        <v>0</v>
      </c>
      <c r="N26" s="25">
        <v>0</v>
      </c>
      <c r="O26" s="25">
        <v>0</v>
      </c>
      <c r="P26" s="25">
        <f t="shared" si="5"/>
        <v>55847902.279999994</v>
      </c>
    </row>
    <row r="27" spans="1:16" x14ac:dyDescent="0.2">
      <c r="A27" s="9" t="s">
        <v>36</v>
      </c>
      <c r="B27" s="25">
        <v>45500000</v>
      </c>
      <c r="C27" s="25">
        <v>50062008</v>
      </c>
      <c r="D27" s="25">
        <v>12550</v>
      </c>
      <c r="E27" s="25">
        <v>2165187.9</v>
      </c>
      <c r="F27" s="25">
        <v>5214232.5</v>
      </c>
      <c r="G27" s="25">
        <v>1373394.92</v>
      </c>
      <c r="H27" s="25">
        <v>3225941.82</v>
      </c>
      <c r="I27" s="25">
        <v>5648885</v>
      </c>
      <c r="J27" s="25">
        <v>6208633.5200000005</v>
      </c>
      <c r="K27" s="25">
        <v>0</v>
      </c>
      <c r="L27" s="25">
        <v>0</v>
      </c>
      <c r="M27" s="25">
        <v>0</v>
      </c>
      <c r="N27" s="25">
        <v>0</v>
      </c>
      <c r="O27" s="25">
        <v>0</v>
      </c>
      <c r="P27" s="25">
        <f t="shared" si="5"/>
        <v>23848825.66</v>
      </c>
    </row>
    <row r="28" spans="1:16" x14ac:dyDescent="0.2">
      <c r="A28" s="5" t="s">
        <v>37</v>
      </c>
      <c r="B28" s="23">
        <f t="shared" ref="B28:C28" si="11">B37+B35+B34+B33+B32+B31+B30+B29+B36</f>
        <v>51091500</v>
      </c>
      <c r="C28" s="23">
        <f t="shared" si="11"/>
        <v>55532949</v>
      </c>
      <c r="D28" s="23">
        <f t="shared" ref="D28" si="12">D37+D35+D34+D33+D32+D31+D30+D29+D36</f>
        <v>1449100</v>
      </c>
      <c r="E28" s="23">
        <f t="shared" ref="E28" si="13">E37+E35+E34+E33+E32+E31+E30+E29+E36</f>
        <v>1481000</v>
      </c>
      <c r="F28" s="23">
        <f t="shared" ref="F28:N28" si="14">F37+F35+F34+F33+F32+F31+F30+F29+F36</f>
        <v>3036027.13</v>
      </c>
      <c r="G28" s="23">
        <f t="shared" si="14"/>
        <v>6800508.5499999998</v>
      </c>
      <c r="H28" s="23">
        <f t="shared" si="14"/>
        <v>1598417.5499999998</v>
      </c>
      <c r="I28" s="23">
        <f t="shared" si="14"/>
        <v>7543192.6400000006</v>
      </c>
      <c r="J28" s="23">
        <f t="shared" si="14"/>
        <v>2098500.58</v>
      </c>
      <c r="K28" s="23">
        <f t="shared" si="14"/>
        <v>0</v>
      </c>
      <c r="L28" s="23">
        <f t="shared" si="14"/>
        <v>0</v>
      </c>
      <c r="M28" s="23">
        <f t="shared" si="14"/>
        <v>0</v>
      </c>
      <c r="N28" s="23">
        <f t="shared" si="14"/>
        <v>0</v>
      </c>
      <c r="O28" s="23">
        <f t="shared" ref="O28:P28" si="15">O37+O35+O34+O33+O32+O31+O30+O29+O36</f>
        <v>0</v>
      </c>
      <c r="P28" s="23">
        <f t="shared" si="15"/>
        <v>24006746.449999999</v>
      </c>
    </row>
    <row r="29" spans="1:16" ht="10.9" customHeight="1" x14ac:dyDescent="0.2">
      <c r="A29" s="26" t="s">
        <v>38</v>
      </c>
      <c r="B29" s="25">
        <v>3250000</v>
      </c>
      <c r="C29" s="25">
        <v>4145102</v>
      </c>
      <c r="D29" s="25">
        <v>0</v>
      </c>
      <c r="E29" s="25">
        <v>0</v>
      </c>
      <c r="F29" s="25">
        <v>326036.7</v>
      </c>
      <c r="G29" s="25">
        <v>853468.53</v>
      </c>
      <c r="H29" s="25">
        <v>154324.96</v>
      </c>
      <c r="I29" s="25">
        <v>488003.91</v>
      </c>
      <c r="J29" s="25">
        <v>303720.3</v>
      </c>
      <c r="K29" s="25">
        <v>0</v>
      </c>
      <c r="L29" s="25">
        <v>0</v>
      </c>
      <c r="M29" s="25">
        <v>0</v>
      </c>
      <c r="N29" s="25">
        <v>0</v>
      </c>
      <c r="O29" s="25">
        <v>0</v>
      </c>
      <c r="P29" s="25">
        <f t="shared" si="5"/>
        <v>2125554.4</v>
      </c>
    </row>
    <row r="30" spans="1:16" ht="10.9" customHeight="1" x14ac:dyDescent="0.2">
      <c r="A30" s="24" t="s">
        <v>39</v>
      </c>
      <c r="B30" s="25">
        <v>560000</v>
      </c>
      <c r="C30" s="25">
        <v>1601367</v>
      </c>
      <c r="D30" s="25">
        <v>0</v>
      </c>
      <c r="E30" s="25">
        <v>0</v>
      </c>
      <c r="F30" s="25">
        <v>0</v>
      </c>
      <c r="G30" s="25">
        <v>0</v>
      </c>
      <c r="H30" s="25">
        <v>5947.2</v>
      </c>
      <c r="I30" s="25">
        <v>107999.74</v>
      </c>
      <c r="J30" s="25">
        <v>0</v>
      </c>
      <c r="K30" s="25">
        <v>0</v>
      </c>
      <c r="L30" s="25">
        <v>0</v>
      </c>
      <c r="M30" s="25">
        <v>0</v>
      </c>
      <c r="N30" s="25">
        <v>0</v>
      </c>
      <c r="O30" s="25">
        <v>0</v>
      </c>
      <c r="P30" s="25">
        <f t="shared" si="5"/>
        <v>113946.94</v>
      </c>
    </row>
    <row r="31" spans="1:16" ht="10.9" customHeight="1" x14ac:dyDescent="0.2">
      <c r="A31" s="26" t="s">
        <v>40</v>
      </c>
      <c r="B31" s="25">
        <v>2622000</v>
      </c>
      <c r="C31" s="25">
        <v>2528901</v>
      </c>
      <c r="D31" s="25">
        <v>0</v>
      </c>
      <c r="E31" s="25">
        <v>0</v>
      </c>
      <c r="F31" s="25">
        <v>0</v>
      </c>
      <c r="G31" s="25">
        <v>715367.2</v>
      </c>
      <c r="H31" s="25">
        <v>226152.9</v>
      </c>
      <c r="I31" s="25">
        <v>33040</v>
      </c>
      <c r="J31" s="25">
        <v>0</v>
      </c>
      <c r="K31" s="25">
        <v>0</v>
      </c>
      <c r="L31" s="25">
        <v>0</v>
      </c>
      <c r="M31" s="25">
        <v>0</v>
      </c>
      <c r="N31" s="25">
        <v>0</v>
      </c>
      <c r="O31" s="25">
        <v>0</v>
      </c>
      <c r="P31" s="25">
        <f t="shared" si="5"/>
        <v>974560.1</v>
      </c>
    </row>
    <row r="32" spans="1:16" ht="10.9" customHeight="1" x14ac:dyDescent="0.2">
      <c r="A32" s="24" t="s">
        <v>41</v>
      </c>
      <c r="B32" s="25">
        <v>50000</v>
      </c>
      <c r="C32" s="25">
        <v>146644</v>
      </c>
      <c r="D32" s="25">
        <v>0</v>
      </c>
      <c r="E32" s="25">
        <v>0</v>
      </c>
      <c r="F32" s="25">
        <v>0</v>
      </c>
      <c r="G32" s="25">
        <v>0</v>
      </c>
      <c r="H32" s="25">
        <v>0</v>
      </c>
      <c r="I32" s="25">
        <v>0</v>
      </c>
      <c r="J32" s="25">
        <v>0</v>
      </c>
      <c r="K32" s="25">
        <v>0</v>
      </c>
      <c r="L32" s="25">
        <v>0</v>
      </c>
      <c r="M32" s="25">
        <v>0</v>
      </c>
      <c r="N32" s="25">
        <v>0</v>
      </c>
      <c r="O32" s="25">
        <v>0</v>
      </c>
      <c r="P32" s="25">
        <f t="shared" si="5"/>
        <v>0</v>
      </c>
    </row>
    <row r="33" spans="1:16" ht="10.9" customHeight="1" x14ac:dyDescent="0.2">
      <c r="A33" s="26" t="s">
        <v>42</v>
      </c>
      <c r="B33" s="25">
        <v>620000</v>
      </c>
      <c r="C33" s="25">
        <v>451917</v>
      </c>
      <c r="D33" s="25">
        <v>0</v>
      </c>
      <c r="E33" s="25">
        <v>0</v>
      </c>
      <c r="F33" s="25">
        <v>0</v>
      </c>
      <c r="G33" s="25">
        <v>1132.8</v>
      </c>
      <c r="H33" s="25">
        <v>0</v>
      </c>
      <c r="I33" s="25">
        <v>0</v>
      </c>
      <c r="J33" s="25">
        <v>50445</v>
      </c>
      <c r="K33" s="25">
        <v>0</v>
      </c>
      <c r="L33" s="25">
        <v>0</v>
      </c>
      <c r="M33" s="25">
        <v>0</v>
      </c>
      <c r="N33" s="25">
        <v>0</v>
      </c>
      <c r="O33" s="25">
        <v>0</v>
      </c>
      <c r="P33" s="25">
        <f t="shared" si="5"/>
        <v>51577.8</v>
      </c>
    </row>
    <row r="34" spans="1:16" ht="10.9" customHeight="1" x14ac:dyDescent="0.2">
      <c r="A34" s="26" t="s">
        <v>43</v>
      </c>
      <c r="B34" s="25">
        <v>560500</v>
      </c>
      <c r="C34" s="25">
        <v>396000</v>
      </c>
      <c r="D34" s="25">
        <v>0</v>
      </c>
      <c r="E34" s="25">
        <v>0</v>
      </c>
      <c r="F34" s="25">
        <v>0</v>
      </c>
      <c r="G34" s="25">
        <v>0</v>
      </c>
      <c r="H34" s="25">
        <v>9810.34</v>
      </c>
      <c r="I34" s="25">
        <v>2289.1999999999998</v>
      </c>
      <c r="J34" s="25">
        <v>0</v>
      </c>
      <c r="K34" s="25">
        <v>0</v>
      </c>
      <c r="L34" s="25">
        <v>0</v>
      </c>
      <c r="M34" s="25">
        <v>0</v>
      </c>
      <c r="N34" s="25">
        <v>0</v>
      </c>
      <c r="O34" s="25">
        <v>0</v>
      </c>
      <c r="P34" s="25">
        <f t="shared" si="5"/>
        <v>12099.54</v>
      </c>
    </row>
    <row r="35" spans="1:16" ht="10.9" customHeight="1" x14ac:dyDescent="0.2">
      <c r="A35" s="26" t="s">
        <v>44</v>
      </c>
      <c r="B35" s="25">
        <v>28775000</v>
      </c>
      <c r="C35" s="25">
        <v>29118033</v>
      </c>
      <c r="D35" s="25">
        <v>1449100</v>
      </c>
      <c r="E35" s="25">
        <v>1438300</v>
      </c>
      <c r="F35" s="25">
        <v>1591492.66</v>
      </c>
      <c r="G35" s="25">
        <v>3997937.79</v>
      </c>
      <c r="H35" s="25">
        <v>0</v>
      </c>
      <c r="I35" s="25">
        <v>6469054.4000000004</v>
      </c>
      <c r="J35" s="25">
        <v>1744335.28</v>
      </c>
      <c r="K35" s="25">
        <v>0</v>
      </c>
      <c r="L35" s="25">
        <v>0</v>
      </c>
      <c r="M35" s="25">
        <v>0</v>
      </c>
      <c r="N35" s="25">
        <v>0</v>
      </c>
      <c r="O35" s="25">
        <v>0</v>
      </c>
      <c r="P35" s="25">
        <f t="shared" si="5"/>
        <v>16690220.129999999</v>
      </c>
    </row>
    <row r="36" spans="1:16" ht="10.9" customHeight="1" x14ac:dyDescent="0.2">
      <c r="A36" s="26" t="s">
        <v>45</v>
      </c>
      <c r="B36" s="25">
        <v>0</v>
      </c>
      <c r="C36" s="25">
        <v>0</v>
      </c>
      <c r="D36" s="25">
        <v>0</v>
      </c>
      <c r="E36" s="25">
        <v>0</v>
      </c>
      <c r="F36" s="25">
        <v>0</v>
      </c>
      <c r="G36" s="25">
        <v>0</v>
      </c>
      <c r="H36" s="25">
        <v>0</v>
      </c>
      <c r="I36" s="25">
        <v>0</v>
      </c>
      <c r="J36" s="25">
        <v>0</v>
      </c>
      <c r="K36" s="25">
        <v>0</v>
      </c>
      <c r="L36" s="25">
        <v>0</v>
      </c>
      <c r="M36" s="25">
        <v>0</v>
      </c>
      <c r="N36" s="25">
        <v>0</v>
      </c>
      <c r="O36" s="25">
        <v>0</v>
      </c>
      <c r="P36" s="25">
        <f t="shared" si="5"/>
        <v>0</v>
      </c>
    </row>
    <row r="37" spans="1:16" ht="10.9" customHeight="1" x14ac:dyDescent="0.2">
      <c r="A37" s="24" t="s">
        <v>46</v>
      </c>
      <c r="B37" s="25">
        <v>14654000</v>
      </c>
      <c r="C37" s="25">
        <v>17144985</v>
      </c>
      <c r="D37" s="25">
        <v>0</v>
      </c>
      <c r="E37" s="25">
        <v>42700</v>
      </c>
      <c r="F37" s="25">
        <v>1118497.77</v>
      </c>
      <c r="G37" s="25">
        <v>1232602.23</v>
      </c>
      <c r="H37" s="25">
        <v>1202182.1499999999</v>
      </c>
      <c r="I37" s="25">
        <v>442805.39</v>
      </c>
      <c r="J37" s="25">
        <v>0</v>
      </c>
      <c r="K37" s="25">
        <v>0</v>
      </c>
      <c r="L37" s="25">
        <v>0</v>
      </c>
      <c r="M37" s="25">
        <v>0</v>
      </c>
      <c r="N37" s="25">
        <v>0</v>
      </c>
      <c r="O37" s="25">
        <v>0</v>
      </c>
      <c r="P37" s="25">
        <f t="shared" si="5"/>
        <v>4038787.54</v>
      </c>
    </row>
    <row r="38" spans="1:16" ht="9.6" customHeight="1" x14ac:dyDescent="0.2">
      <c r="A38" s="22" t="s">
        <v>47</v>
      </c>
      <c r="B38" s="23">
        <f t="shared" ref="B38:C38" si="16">B39+B40+B42+B44+B45+B46+B41+B43</f>
        <v>1213306930</v>
      </c>
      <c r="C38" s="23">
        <f t="shared" si="16"/>
        <v>1256958134</v>
      </c>
      <c r="D38" s="23">
        <f t="shared" ref="D38" si="17">D39+D40+D42+D44+D45+D46+D41+D43</f>
        <v>48431873.210000001</v>
      </c>
      <c r="E38" s="23">
        <f t="shared" ref="E38" si="18">E39+E40+E42+E44+E45+E46+E41+E43</f>
        <v>92317866.210000008</v>
      </c>
      <c r="F38" s="23">
        <f t="shared" ref="F38:N38" si="19">F39+F40+F42+F44+F45+F46+F41+F43</f>
        <v>134796583.94</v>
      </c>
      <c r="G38" s="23">
        <f t="shared" si="19"/>
        <v>115038054.37</v>
      </c>
      <c r="H38" s="23">
        <f t="shared" si="19"/>
        <v>110264016.50999999</v>
      </c>
      <c r="I38" s="23">
        <f t="shared" si="19"/>
        <v>90427376.510000005</v>
      </c>
      <c r="J38" s="23">
        <f t="shared" si="19"/>
        <v>110443784.36</v>
      </c>
      <c r="K38" s="23">
        <f t="shared" si="19"/>
        <v>0</v>
      </c>
      <c r="L38" s="23">
        <f t="shared" si="19"/>
        <v>0</v>
      </c>
      <c r="M38" s="23">
        <f t="shared" si="19"/>
        <v>0</v>
      </c>
      <c r="N38" s="23">
        <f t="shared" si="19"/>
        <v>0</v>
      </c>
      <c r="O38" s="23">
        <f t="shared" ref="O38:P38" si="20">O39+O40+O42+O44+O45+O46+O41+O43</f>
        <v>0</v>
      </c>
      <c r="P38" s="23">
        <f t="shared" si="20"/>
        <v>701719555.11000001</v>
      </c>
    </row>
    <row r="39" spans="1:16" x14ac:dyDescent="0.2">
      <c r="A39" s="26" t="s">
        <v>48</v>
      </c>
      <c r="B39" s="25">
        <v>212609688</v>
      </c>
      <c r="C39" s="25">
        <v>255788776</v>
      </c>
      <c r="D39" s="25">
        <v>0</v>
      </c>
      <c r="E39" s="25">
        <v>17461800</v>
      </c>
      <c r="F39" s="25">
        <v>15141011.229999999</v>
      </c>
      <c r="G39" s="25">
        <v>34056883.659999996</v>
      </c>
      <c r="H39" s="25">
        <v>29086217</v>
      </c>
      <c r="I39" s="25">
        <v>4342906.75</v>
      </c>
      <c r="J39" s="25">
        <v>22324883.620000001</v>
      </c>
      <c r="K39" s="25">
        <v>0</v>
      </c>
      <c r="L39" s="25">
        <v>0</v>
      </c>
      <c r="M39" s="25">
        <v>0</v>
      </c>
      <c r="N39" s="25">
        <v>0</v>
      </c>
      <c r="O39" s="25">
        <v>0</v>
      </c>
      <c r="P39" s="25">
        <f t="shared" ref="P39:P75" si="21">D39+E39+F39+G39+H39+I39+J39+K39+L39+M39+N39+O39</f>
        <v>122413702.25999999</v>
      </c>
    </row>
    <row r="40" spans="1:16" ht="16.5" x14ac:dyDescent="0.2">
      <c r="A40" s="26" t="s">
        <v>49</v>
      </c>
      <c r="B40" s="25">
        <v>584356474</v>
      </c>
      <c r="C40" s="25">
        <v>584356474</v>
      </c>
      <c r="D40" s="25">
        <v>48211545.210000001</v>
      </c>
      <c r="E40" s="25">
        <v>48211545.210000001</v>
      </c>
      <c r="F40" s="25">
        <v>48211545.210000001</v>
      </c>
      <c r="G40" s="25">
        <v>48211545.210000001</v>
      </c>
      <c r="H40" s="25">
        <v>48211544.82</v>
      </c>
      <c r="I40" s="25">
        <v>48211544.82</v>
      </c>
      <c r="J40" s="25">
        <v>48211545.210000001</v>
      </c>
      <c r="K40" s="25">
        <v>0</v>
      </c>
      <c r="L40" s="25">
        <v>0</v>
      </c>
      <c r="M40" s="25">
        <v>0</v>
      </c>
      <c r="N40" s="25">
        <v>0</v>
      </c>
      <c r="O40" s="25">
        <v>0</v>
      </c>
      <c r="P40" s="25">
        <f t="shared" si="21"/>
        <v>337480815.69</v>
      </c>
    </row>
    <row r="41" spans="1:16" ht="16.5" x14ac:dyDescent="0.2">
      <c r="A41" s="26" t="s">
        <v>50</v>
      </c>
      <c r="B41" s="25">
        <v>0</v>
      </c>
      <c r="C41" s="25">
        <v>0</v>
      </c>
      <c r="D41" s="25">
        <v>0</v>
      </c>
      <c r="E41" s="25">
        <v>0</v>
      </c>
      <c r="F41" s="25">
        <v>0</v>
      </c>
      <c r="G41" s="25">
        <v>0</v>
      </c>
      <c r="H41" s="25">
        <v>0</v>
      </c>
      <c r="I41" s="25">
        <v>0</v>
      </c>
      <c r="J41" s="25">
        <v>0</v>
      </c>
      <c r="K41" s="25">
        <v>0</v>
      </c>
      <c r="L41" s="25">
        <v>0</v>
      </c>
      <c r="M41" s="25">
        <v>0</v>
      </c>
      <c r="N41" s="25">
        <v>0</v>
      </c>
      <c r="O41" s="25">
        <v>0</v>
      </c>
      <c r="P41" s="25">
        <f t="shared" si="21"/>
        <v>0</v>
      </c>
    </row>
    <row r="42" spans="1:16" ht="16.5" x14ac:dyDescent="0.2">
      <c r="A42" s="26" t="s">
        <v>51</v>
      </c>
      <c r="B42" s="25">
        <v>169657636</v>
      </c>
      <c r="C42" s="25">
        <v>169657636</v>
      </c>
      <c r="D42" s="25">
        <v>0</v>
      </c>
      <c r="E42" s="25">
        <v>26544521</v>
      </c>
      <c r="F42" s="25">
        <v>13272260.5</v>
      </c>
      <c r="G42" s="25">
        <v>13272260.5</v>
      </c>
      <c r="H42" s="25">
        <v>13272260.5</v>
      </c>
      <c r="I42" s="25">
        <v>13272260.5</v>
      </c>
      <c r="J42" s="25">
        <v>13272260.5</v>
      </c>
      <c r="K42" s="25">
        <v>0</v>
      </c>
      <c r="L42" s="25">
        <v>0</v>
      </c>
      <c r="M42" s="25">
        <v>0</v>
      </c>
      <c r="N42" s="25">
        <v>0</v>
      </c>
      <c r="O42" s="25">
        <v>0</v>
      </c>
      <c r="P42" s="25">
        <f t="shared" si="21"/>
        <v>92905823.5</v>
      </c>
    </row>
    <row r="43" spans="1:16" ht="16.5" x14ac:dyDescent="0.2">
      <c r="A43" s="26" t="s">
        <v>52</v>
      </c>
      <c r="B43" s="25">
        <v>0</v>
      </c>
      <c r="C43" s="25">
        <v>0</v>
      </c>
      <c r="D43" s="25">
        <v>0</v>
      </c>
      <c r="E43" s="25">
        <v>0</v>
      </c>
      <c r="F43" s="25">
        <v>0</v>
      </c>
      <c r="G43" s="25">
        <v>0</v>
      </c>
      <c r="H43" s="25">
        <v>0</v>
      </c>
      <c r="I43" s="25">
        <v>0</v>
      </c>
      <c r="J43" s="25">
        <v>0</v>
      </c>
      <c r="K43" s="25">
        <v>0</v>
      </c>
      <c r="L43" s="25">
        <v>0</v>
      </c>
      <c r="M43" s="25">
        <v>0</v>
      </c>
      <c r="N43" s="25">
        <v>0</v>
      </c>
      <c r="O43" s="25">
        <v>0</v>
      </c>
      <c r="P43" s="25">
        <f t="shared" si="21"/>
        <v>0</v>
      </c>
    </row>
    <row r="44" spans="1:16" x14ac:dyDescent="0.2">
      <c r="A44" s="7" t="s">
        <v>53</v>
      </c>
      <c r="B44" s="25">
        <v>0</v>
      </c>
      <c r="C44" s="25">
        <v>0</v>
      </c>
      <c r="D44" s="25">
        <v>0</v>
      </c>
      <c r="E44" s="25">
        <v>0</v>
      </c>
      <c r="F44" s="25">
        <v>0</v>
      </c>
      <c r="G44" s="25">
        <v>0</v>
      </c>
      <c r="H44" s="25">
        <v>0</v>
      </c>
      <c r="I44" s="25">
        <v>0</v>
      </c>
      <c r="J44" s="25">
        <v>0</v>
      </c>
      <c r="K44" s="25">
        <v>0</v>
      </c>
      <c r="L44" s="25">
        <v>0</v>
      </c>
      <c r="M44" s="25">
        <v>0</v>
      </c>
      <c r="N44" s="25">
        <v>0</v>
      </c>
      <c r="O44" s="25">
        <v>0</v>
      </c>
      <c r="P44" s="25">
        <f t="shared" si="21"/>
        <v>0</v>
      </c>
    </row>
    <row r="45" spans="1:16" x14ac:dyDescent="0.2">
      <c r="A45" s="9" t="s">
        <v>54</v>
      </c>
      <c r="B45" s="25">
        <v>12000000</v>
      </c>
      <c r="C45" s="25">
        <v>12472116</v>
      </c>
      <c r="D45" s="25">
        <v>0</v>
      </c>
      <c r="E45" s="25">
        <v>0</v>
      </c>
      <c r="F45" s="25">
        <v>0</v>
      </c>
      <c r="G45" s="25">
        <v>0</v>
      </c>
      <c r="H45" s="25">
        <v>196629.19</v>
      </c>
      <c r="I45" s="25">
        <v>5103299.4400000004</v>
      </c>
      <c r="J45" s="25">
        <v>7137730.0300000003</v>
      </c>
      <c r="K45" s="25">
        <v>0</v>
      </c>
      <c r="L45" s="25">
        <v>0</v>
      </c>
      <c r="M45" s="25">
        <v>0</v>
      </c>
      <c r="N45" s="25">
        <v>0</v>
      </c>
      <c r="O45" s="25">
        <v>0</v>
      </c>
      <c r="P45" s="25">
        <f t="shared" si="21"/>
        <v>12437658.66</v>
      </c>
    </row>
    <row r="46" spans="1:16" ht="16.5" x14ac:dyDescent="0.2">
      <c r="A46" s="9" t="s">
        <v>55</v>
      </c>
      <c r="B46" s="25">
        <v>234683132</v>
      </c>
      <c r="C46" s="25">
        <v>234683132</v>
      </c>
      <c r="D46" s="25">
        <v>220328</v>
      </c>
      <c r="E46" s="25">
        <v>100000</v>
      </c>
      <c r="F46" s="25">
        <v>58171767</v>
      </c>
      <c r="G46" s="25">
        <v>19497365</v>
      </c>
      <c r="H46" s="25">
        <v>19497365</v>
      </c>
      <c r="I46" s="25">
        <v>19497365</v>
      </c>
      <c r="J46" s="25">
        <v>19497365</v>
      </c>
      <c r="K46" s="25">
        <v>0</v>
      </c>
      <c r="L46" s="25">
        <v>0</v>
      </c>
      <c r="M46" s="25">
        <v>0</v>
      </c>
      <c r="N46" s="25">
        <v>0</v>
      </c>
      <c r="O46" s="25">
        <v>0</v>
      </c>
      <c r="P46" s="25">
        <f t="shared" si="21"/>
        <v>136481555</v>
      </c>
    </row>
    <row r="47" spans="1:16" s="12" customFormat="1" ht="15" x14ac:dyDescent="0.2">
      <c r="A47" s="5" t="s">
        <v>56</v>
      </c>
      <c r="B47" s="23">
        <f t="shared" ref="B47:C47" si="22">SUM(B48:B53)</f>
        <v>20000000</v>
      </c>
      <c r="C47" s="23">
        <f t="shared" si="22"/>
        <v>20000000</v>
      </c>
      <c r="D47" s="23">
        <f t="shared" ref="D47" si="23">SUM(D48:D53)</f>
        <v>0</v>
      </c>
      <c r="E47" s="23">
        <f t="shared" ref="E47" si="24">SUM(E48:E53)</f>
        <v>5000000</v>
      </c>
      <c r="F47" s="23">
        <f t="shared" ref="F47:N47" si="25">SUM(F48:F53)</f>
        <v>0</v>
      </c>
      <c r="G47" s="23">
        <f t="shared" si="25"/>
        <v>5000000</v>
      </c>
      <c r="H47" s="23">
        <f t="shared" si="25"/>
        <v>0</v>
      </c>
      <c r="I47" s="23">
        <f t="shared" si="25"/>
        <v>10000000</v>
      </c>
      <c r="J47" s="23">
        <f t="shared" si="25"/>
        <v>0</v>
      </c>
      <c r="K47" s="23">
        <f t="shared" si="25"/>
        <v>0</v>
      </c>
      <c r="L47" s="23">
        <f t="shared" si="25"/>
        <v>0</v>
      </c>
      <c r="M47" s="23">
        <f t="shared" si="25"/>
        <v>0</v>
      </c>
      <c r="N47" s="23">
        <f t="shared" si="25"/>
        <v>0</v>
      </c>
      <c r="O47" s="23">
        <f t="shared" ref="O47:P47" si="26">SUM(O48:O53)</f>
        <v>0</v>
      </c>
      <c r="P47" s="23">
        <f t="shared" si="26"/>
        <v>20000000</v>
      </c>
    </row>
    <row r="48" spans="1:16" x14ac:dyDescent="0.2">
      <c r="A48" s="9" t="s">
        <v>57</v>
      </c>
      <c r="B48" s="25">
        <v>0</v>
      </c>
      <c r="C48" s="25">
        <v>0</v>
      </c>
      <c r="D48" s="25">
        <v>0</v>
      </c>
      <c r="E48" s="25">
        <v>0</v>
      </c>
      <c r="F48" s="25">
        <v>0</v>
      </c>
      <c r="G48" s="25">
        <v>0</v>
      </c>
      <c r="H48" s="25">
        <v>0</v>
      </c>
      <c r="I48" s="25">
        <v>0</v>
      </c>
      <c r="J48" s="25">
        <v>0</v>
      </c>
      <c r="K48" s="25">
        <v>0</v>
      </c>
      <c r="L48" s="25">
        <v>0</v>
      </c>
      <c r="M48" s="25">
        <v>0</v>
      </c>
      <c r="N48" s="25">
        <v>0</v>
      </c>
      <c r="O48" s="25">
        <v>0</v>
      </c>
      <c r="P48" s="25">
        <f t="shared" si="21"/>
        <v>0</v>
      </c>
    </row>
    <row r="49" spans="1:16" x14ac:dyDescent="0.2">
      <c r="A49" s="9" t="s">
        <v>58</v>
      </c>
      <c r="B49" s="25">
        <v>20000000</v>
      </c>
      <c r="C49" s="25">
        <v>20000000</v>
      </c>
      <c r="D49" s="25">
        <v>0</v>
      </c>
      <c r="E49" s="25">
        <v>5000000</v>
      </c>
      <c r="F49" s="25">
        <v>0</v>
      </c>
      <c r="G49" s="25">
        <v>5000000</v>
      </c>
      <c r="H49" s="25">
        <v>0</v>
      </c>
      <c r="I49" s="25">
        <v>10000000</v>
      </c>
      <c r="J49" s="25">
        <v>0</v>
      </c>
      <c r="K49" s="25">
        <v>0</v>
      </c>
      <c r="L49" s="25">
        <v>0</v>
      </c>
      <c r="M49" s="25">
        <v>0</v>
      </c>
      <c r="N49" s="25">
        <v>0</v>
      </c>
      <c r="O49" s="25">
        <v>0</v>
      </c>
      <c r="P49" s="25">
        <f t="shared" si="21"/>
        <v>20000000</v>
      </c>
    </row>
    <row r="50" spans="1:16" ht="16.5" x14ac:dyDescent="0.2">
      <c r="A50" s="9" t="s">
        <v>59</v>
      </c>
      <c r="B50" s="25">
        <v>0</v>
      </c>
      <c r="C50" s="25">
        <v>0</v>
      </c>
      <c r="D50" s="25">
        <v>0</v>
      </c>
      <c r="E50" s="25">
        <v>0</v>
      </c>
      <c r="F50" s="25">
        <v>0</v>
      </c>
      <c r="G50" s="25">
        <v>0</v>
      </c>
      <c r="H50" s="25">
        <v>0</v>
      </c>
      <c r="I50" s="25">
        <v>0</v>
      </c>
      <c r="J50" s="25">
        <v>0</v>
      </c>
      <c r="K50" s="25">
        <v>0</v>
      </c>
      <c r="L50" s="25">
        <v>0</v>
      </c>
      <c r="M50" s="25">
        <v>0</v>
      </c>
      <c r="N50" s="25">
        <v>0</v>
      </c>
      <c r="O50" s="25">
        <v>0</v>
      </c>
      <c r="P50" s="25">
        <f t="shared" si="21"/>
        <v>0</v>
      </c>
    </row>
    <row r="51" spans="1:16" ht="16.5" x14ac:dyDescent="0.2">
      <c r="A51" s="9" t="s">
        <v>60</v>
      </c>
      <c r="B51" s="25">
        <v>0</v>
      </c>
      <c r="C51" s="25">
        <v>0</v>
      </c>
      <c r="D51" s="25">
        <v>0</v>
      </c>
      <c r="E51" s="25">
        <v>0</v>
      </c>
      <c r="F51" s="25">
        <v>0</v>
      </c>
      <c r="G51" s="25">
        <v>0</v>
      </c>
      <c r="H51" s="25">
        <v>0</v>
      </c>
      <c r="I51" s="25">
        <v>0</v>
      </c>
      <c r="J51" s="25">
        <v>0</v>
      </c>
      <c r="K51" s="25">
        <v>0</v>
      </c>
      <c r="L51" s="25">
        <v>0</v>
      </c>
      <c r="M51" s="25">
        <v>0</v>
      </c>
      <c r="N51" s="25">
        <v>0</v>
      </c>
      <c r="O51" s="25">
        <v>0</v>
      </c>
      <c r="P51" s="25">
        <f t="shared" si="21"/>
        <v>0</v>
      </c>
    </row>
    <row r="52" spans="1:16" x14ac:dyDescent="0.2">
      <c r="A52" s="9" t="s">
        <v>61</v>
      </c>
      <c r="B52" s="25">
        <v>0</v>
      </c>
      <c r="C52" s="25">
        <v>0</v>
      </c>
      <c r="D52" s="25">
        <v>0</v>
      </c>
      <c r="E52" s="25">
        <v>0</v>
      </c>
      <c r="F52" s="25">
        <v>0</v>
      </c>
      <c r="G52" s="25">
        <v>0</v>
      </c>
      <c r="H52" s="25">
        <v>0</v>
      </c>
      <c r="I52" s="25">
        <v>0</v>
      </c>
      <c r="J52" s="25">
        <v>0</v>
      </c>
      <c r="K52" s="25">
        <v>0</v>
      </c>
      <c r="L52" s="25">
        <v>0</v>
      </c>
      <c r="M52" s="25">
        <v>0</v>
      </c>
      <c r="N52" s="25">
        <v>0</v>
      </c>
      <c r="O52" s="25">
        <v>0</v>
      </c>
      <c r="P52" s="25">
        <f t="shared" si="21"/>
        <v>0</v>
      </c>
    </row>
    <row r="53" spans="1:16" x14ac:dyDescent="0.2">
      <c r="A53" s="9" t="s">
        <v>62</v>
      </c>
      <c r="B53" s="25">
        <v>0</v>
      </c>
      <c r="C53" s="25">
        <v>0</v>
      </c>
      <c r="D53" s="25">
        <v>0</v>
      </c>
      <c r="E53" s="25">
        <v>0</v>
      </c>
      <c r="F53" s="25">
        <v>0</v>
      </c>
      <c r="G53" s="25">
        <v>0</v>
      </c>
      <c r="H53" s="25">
        <v>0</v>
      </c>
      <c r="I53" s="25">
        <v>0</v>
      </c>
      <c r="J53" s="25">
        <v>0</v>
      </c>
      <c r="K53" s="25">
        <v>0</v>
      </c>
      <c r="L53" s="25">
        <v>0</v>
      </c>
      <c r="M53" s="25">
        <v>0</v>
      </c>
      <c r="N53" s="25">
        <v>0</v>
      </c>
      <c r="O53" s="25">
        <v>0</v>
      </c>
      <c r="P53" s="25">
        <f t="shared" si="21"/>
        <v>0</v>
      </c>
    </row>
    <row r="54" spans="1:16" ht="16.149999999999999" customHeight="1" x14ac:dyDescent="0.2">
      <c r="A54" s="5" t="s">
        <v>63</v>
      </c>
      <c r="B54" s="23">
        <f t="shared" ref="B54" si="27">B55+B56+B58+B59+B60+B62+B57+B63+B61</f>
        <v>18840000</v>
      </c>
      <c r="C54" s="23">
        <f t="shared" ref="C54:H54" si="28">C55+C56+C58+C59+C60+C62+C57+C63+C61</f>
        <v>25964918</v>
      </c>
      <c r="D54" s="23">
        <f t="shared" ref="D54:E54" si="29">D55+D56+D58+D59+D60+D62+D57+D63+D61</f>
        <v>0</v>
      </c>
      <c r="E54" s="23">
        <f t="shared" si="29"/>
        <v>0</v>
      </c>
      <c r="F54" s="23">
        <f t="shared" si="28"/>
        <v>15576</v>
      </c>
      <c r="G54" s="23">
        <f t="shared" si="28"/>
        <v>0</v>
      </c>
      <c r="H54" s="23">
        <f t="shared" si="28"/>
        <v>471622.42</v>
      </c>
      <c r="I54" s="23">
        <f t="shared" ref="I54:N54" si="30">I55+I56+I58+I59+I60+I62+I57+I63+I61</f>
        <v>0</v>
      </c>
      <c r="J54" s="23">
        <f t="shared" si="30"/>
        <v>14750</v>
      </c>
      <c r="K54" s="23">
        <f t="shared" si="30"/>
        <v>0</v>
      </c>
      <c r="L54" s="23">
        <f t="shared" si="30"/>
        <v>0</v>
      </c>
      <c r="M54" s="23">
        <f t="shared" si="30"/>
        <v>0</v>
      </c>
      <c r="N54" s="23">
        <f t="shared" si="30"/>
        <v>0</v>
      </c>
      <c r="O54" s="23">
        <f t="shared" ref="O54:P54" si="31">O55+O56+O58+O59+O60+O62+O57+O63+O61</f>
        <v>0</v>
      </c>
      <c r="P54" s="23">
        <f t="shared" si="31"/>
        <v>501948.42</v>
      </c>
    </row>
    <row r="55" spans="1:16" ht="10.9" customHeight="1" x14ac:dyDescent="0.2">
      <c r="A55" s="7" t="s">
        <v>64</v>
      </c>
      <c r="B55" s="25">
        <v>3900000</v>
      </c>
      <c r="C55" s="25">
        <v>19449091</v>
      </c>
      <c r="D55" s="25">
        <v>0</v>
      </c>
      <c r="E55" s="25">
        <v>0</v>
      </c>
      <c r="F55" s="25">
        <v>15576</v>
      </c>
      <c r="G55" s="25">
        <v>0</v>
      </c>
      <c r="H55" s="25">
        <v>241622.33</v>
      </c>
      <c r="I55" s="25">
        <v>0</v>
      </c>
      <c r="J55" s="25">
        <v>0</v>
      </c>
      <c r="K55" s="25">
        <v>0</v>
      </c>
      <c r="L55" s="25">
        <v>0</v>
      </c>
      <c r="M55" s="25">
        <v>0</v>
      </c>
      <c r="N55" s="25">
        <v>0</v>
      </c>
      <c r="O55" s="25">
        <v>0</v>
      </c>
      <c r="P55" s="25">
        <f t="shared" ref="P55:P60" si="32">D55+E55+F55+G55+H55+I55+J55+K55+L55+M55+N55+O55</f>
        <v>257198.33</v>
      </c>
    </row>
    <row r="56" spans="1:16" ht="10.9" customHeight="1" x14ac:dyDescent="0.2">
      <c r="A56" s="9" t="s">
        <v>65</v>
      </c>
      <c r="B56" s="25">
        <v>4200000</v>
      </c>
      <c r="C56" s="25">
        <v>1585550</v>
      </c>
      <c r="D56" s="25">
        <v>0</v>
      </c>
      <c r="E56" s="25">
        <v>0</v>
      </c>
      <c r="F56" s="25">
        <v>0</v>
      </c>
      <c r="G56" s="25">
        <v>0</v>
      </c>
      <c r="H56" s="25">
        <v>70000</v>
      </c>
      <c r="I56" s="25">
        <v>0</v>
      </c>
      <c r="J56" s="25">
        <v>14750</v>
      </c>
      <c r="K56" s="25">
        <v>0</v>
      </c>
      <c r="L56" s="25">
        <v>0</v>
      </c>
      <c r="M56" s="25">
        <v>0</v>
      </c>
      <c r="N56" s="25">
        <v>0</v>
      </c>
      <c r="O56" s="25">
        <v>0</v>
      </c>
      <c r="P56" s="25">
        <f t="shared" si="32"/>
        <v>84750</v>
      </c>
    </row>
    <row r="57" spans="1:16" ht="10.9" customHeight="1" x14ac:dyDescent="0.2">
      <c r="A57" s="9" t="s">
        <v>66</v>
      </c>
      <c r="B57" s="25">
        <v>10000</v>
      </c>
      <c r="C57" s="25">
        <v>0</v>
      </c>
      <c r="D57" s="25">
        <v>0</v>
      </c>
      <c r="E57" s="25">
        <v>0</v>
      </c>
      <c r="F57" s="25">
        <v>0</v>
      </c>
      <c r="G57" s="25">
        <v>0</v>
      </c>
      <c r="H57" s="25">
        <v>0</v>
      </c>
      <c r="I57" s="25">
        <v>0</v>
      </c>
      <c r="J57" s="25">
        <v>0</v>
      </c>
      <c r="K57" s="25">
        <v>0</v>
      </c>
      <c r="L57" s="25">
        <v>0</v>
      </c>
      <c r="M57" s="25">
        <v>0</v>
      </c>
      <c r="N57" s="25">
        <v>0</v>
      </c>
      <c r="O57" s="25">
        <v>0</v>
      </c>
      <c r="P57" s="25">
        <f t="shared" si="32"/>
        <v>0</v>
      </c>
    </row>
    <row r="58" spans="1:16" ht="10.9" customHeight="1" x14ac:dyDescent="0.2">
      <c r="A58" s="9" t="s">
        <v>67</v>
      </c>
      <c r="B58" s="25">
        <v>3420000</v>
      </c>
      <c r="C58" s="25">
        <v>3400000</v>
      </c>
      <c r="D58" s="25">
        <v>0</v>
      </c>
      <c r="E58" s="25">
        <v>0</v>
      </c>
      <c r="F58" s="25">
        <v>0</v>
      </c>
      <c r="G58" s="25">
        <v>0</v>
      </c>
      <c r="H58" s="25">
        <v>0</v>
      </c>
      <c r="I58" s="25">
        <v>0</v>
      </c>
      <c r="J58" s="25">
        <v>0</v>
      </c>
      <c r="K58" s="25">
        <v>0</v>
      </c>
      <c r="L58" s="25">
        <v>0</v>
      </c>
      <c r="M58" s="25">
        <v>0</v>
      </c>
      <c r="N58" s="25">
        <v>0</v>
      </c>
      <c r="O58" s="25">
        <v>0</v>
      </c>
      <c r="P58" s="25">
        <f t="shared" si="32"/>
        <v>0</v>
      </c>
    </row>
    <row r="59" spans="1:16" ht="10.9" customHeight="1" x14ac:dyDescent="0.2">
      <c r="A59" s="9" t="s">
        <v>68</v>
      </c>
      <c r="B59" s="25">
        <v>7200000</v>
      </c>
      <c r="C59" s="25">
        <v>985277</v>
      </c>
      <c r="D59" s="25">
        <v>0</v>
      </c>
      <c r="E59" s="25">
        <v>0</v>
      </c>
      <c r="F59" s="25">
        <v>0</v>
      </c>
      <c r="G59" s="25">
        <v>0</v>
      </c>
      <c r="H59" s="25">
        <v>50999.95</v>
      </c>
      <c r="I59" s="25">
        <v>0</v>
      </c>
      <c r="J59" s="25">
        <v>0</v>
      </c>
      <c r="K59" s="25">
        <v>0</v>
      </c>
      <c r="L59" s="25">
        <v>0</v>
      </c>
      <c r="M59" s="25">
        <v>0</v>
      </c>
      <c r="N59" s="25">
        <v>0</v>
      </c>
      <c r="O59" s="25">
        <v>0</v>
      </c>
      <c r="P59" s="25">
        <f t="shared" si="32"/>
        <v>50999.95</v>
      </c>
    </row>
    <row r="60" spans="1:16" ht="10.9" customHeight="1" x14ac:dyDescent="0.2">
      <c r="A60" s="9" t="s">
        <v>69</v>
      </c>
      <c r="B60" s="25">
        <v>100000</v>
      </c>
      <c r="C60" s="25">
        <v>130000</v>
      </c>
      <c r="D60" s="25">
        <v>0</v>
      </c>
      <c r="E60" s="25">
        <v>0</v>
      </c>
      <c r="F60" s="25">
        <v>0</v>
      </c>
      <c r="G60" s="25">
        <v>0</v>
      </c>
      <c r="H60" s="25">
        <v>109000.14</v>
      </c>
      <c r="I60" s="25">
        <v>0</v>
      </c>
      <c r="J60" s="25">
        <v>0</v>
      </c>
      <c r="K60" s="25">
        <v>0</v>
      </c>
      <c r="L60" s="25">
        <v>0</v>
      </c>
      <c r="M60" s="25">
        <v>0</v>
      </c>
      <c r="N60" s="25">
        <v>0</v>
      </c>
      <c r="O60" s="25">
        <v>0</v>
      </c>
      <c r="P60" s="25">
        <f t="shared" si="32"/>
        <v>109000.14</v>
      </c>
    </row>
    <row r="61" spans="1:16" ht="10.9" customHeight="1" x14ac:dyDescent="0.2">
      <c r="A61" s="7" t="s">
        <v>70</v>
      </c>
      <c r="B61" s="25">
        <v>0</v>
      </c>
      <c r="C61" s="25">
        <v>0</v>
      </c>
      <c r="D61" s="25">
        <v>0</v>
      </c>
      <c r="E61" s="25">
        <v>0</v>
      </c>
      <c r="F61" s="25">
        <v>0</v>
      </c>
      <c r="G61" s="25">
        <v>0</v>
      </c>
      <c r="H61" s="25">
        <v>0</v>
      </c>
      <c r="I61" s="25">
        <v>0</v>
      </c>
      <c r="J61" s="25">
        <v>0</v>
      </c>
      <c r="K61" s="25">
        <v>0</v>
      </c>
      <c r="L61" s="25">
        <v>0</v>
      </c>
      <c r="M61" s="25">
        <v>0</v>
      </c>
      <c r="N61" s="25">
        <v>0</v>
      </c>
      <c r="O61" s="25">
        <v>0</v>
      </c>
      <c r="P61" s="25">
        <f t="shared" si="21"/>
        <v>0</v>
      </c>
    </row>
    <row r="62" spans="1:16" ht="10.9" customHeight="1" x14ac:dyDescent="0.2">
      <c r="A62" s="7" t="s">
        <v>71</v>
      </c>
      <c r="B62" s="25">
        <v>0</v>
      </c>
      <c r="C62" s="25">
        <v>0</v>
      </c>
      <c r="D62" s="25">
        <v>0</v>
      </c>
      <c r="E62" s="25">
        <v>0</v>
      </c>
      <c r="F62" s="25">
        <v>0</v>
      </c>
      <c r="G62" s="25">
        <v>0</v>
      </c>
      <c r="H62" s="25">
        <v>0</v>
      </c>
      <c r="I62" s="25">
        <v>0</v>
      </c>
      <c r="J62" s="25">
        <v>0</v>
      </c>
      <c r="K62" s="25">
        <v>0</v>
      </c>
      <c r="L62" s="25">
        <v>0</v>
      </c>
      <c r="M62" s="25">
        <v>0</v>
      </c>
      <c r="N62" s="25">
        <v>0</v>
      </c>
      <c r="O62" s="25">
        <v>0</v>
      </c>
      <c r="P62" s="25">
        <f t="shared" si="21"/>
        <v>0</v>
      </c>
    </row>
    <row r="63" spans="1:16" ht="10.9" customHeight="1" x14ac:dyDescent="0.2">
      <c r="A63" s="9" t="s">
        <v>72</v>
      </c>
      <c r="B63" s="25">
        <v>10000</v>
      </c>
      <c r="C63" s="25">
        <v>415000</v>
      </c>
      <c r="D63" s="25">
        <v>0</v>
      </c>
      <c r="E63" s="25">
        <v>0</v>
      </c>
      <c r="F63" s="25">
        <v>0</v>
      </c>
      <c r="G63" s="25">
        <v>0</v>
      </c>
      <c r="H63" s="25">
        <v>0</v>
      </c>
      <c r="I63" s="25">
        <v>0</v>
      </c>
      <c r="J63" s="25">
        <v>0</v>
      </c>
      <c r="K63" s="25">
        <v>0</v>
      </c>
      <c r="L63" s="25">
        <v>0</v>
      </c>
      <c r="M63" s="25">
        <v>0</v>
      </c>
      <c r="N63" s="25">
        <v>0</v>
      </c>
      <c r="O63" s="25">
        <v>0</v>
      </c>
      <c r="P63" s="25">
        <f t="shared" si="21"/>
        <v>0</v>
      </c>
    </row>
    <row r="64" spans="1:16" x14ac:dyDescent="0.2">
      <c r="A64" s="13" t="s">
        <v>73</v>
      </c>
      <c r="B64" s="23">
        <f t="shared" ref="B64:C64" si="33">B65+B66+B67+B68</f>
        <v>5200000</v>
      </c>
      <c r="C64" s="23">
        <f t="shared" si="33"/>
        <v>8604084</v>
      </c>
      <c r="D64" s="23">
        <f t="shared" ref="D64" si="34">D65+D66+D67+D68</f>
        <v>0</v>
      </c>
      <c r="E64" s="23">
        <f t="shared" ref="E64" si="35">E65+E66+E67+E68</f>
        <v>0</v>
      </c>
      <c r="F64" s="23">
        <f t="shared" ref="F64:N64" si="36">F65+F66+F67+F68</f>
        <v>1678123.78</v>
      </c>
      <c r="G64" s="23">
        <f t="shared" si="36"/>
        <v>0</v>
      </c>
      <c r="H64" s="23">
        <f t="shared" si="36"/>
        <v>0</v>
      </c>
      <c r="I64" s="23">
        <f t="shared" si="36"/>
        <v>0</v>
      </c>
      <c r="J64" s="23">
        <f t="shared" si="36"/>
        <v>0</v>
      </c>
      <c r="K64" s="23">
        <f t="shared" si="36"/>
        <v>0</v>
      </c>
      <c r="L64" s="23">
        <f t="shared" si="36"/>
        <v>0</v>
      </c>
      <c r="M64" s="23">
        <f t="shared" si="36"/>
        <v>0</v>
      </c>
      <c r="N64" s="23">
        <f t="shared" si="36"/>
        <v>0</v>
      </c>
      <c r="O64" s="23">
        <f t="shared" ref="O64:P64" si="37">O65+O66+O67+O68</f>
        <v>0</v>
      </c>
      <c r="P64" s="23">
        <f t="shared" si="37"/>
        <v>1678123.78</v>
      </c>
    </row>
    <row r="65" spans="1:16" x14ac:dyDescent="0.2">
      <c r="A65" s="7" t="s">
        <v>74</v>
      </c>
      <c r="B65" s="25">
        <v>5000000</v>
      </c>
      <c r="C65" s="25">
        <v>8604084</v>
      </c>
      <c r="D65" s="25">
        <v>0</v>
      </c>
      <c r="E65" s="25">
        <v>0</v>
      </c>
      <c r="F65" s="25">
        <v>1678123.78</v>
      </c>
      <c r="G65" s="25">
        <v>0</v>
      </c>
      <c r="H65" s="25">
        <v>0</v>
      </c>
      <c r="I65" s="25">
        <v>0</v>
      </c>
      <c r="J65" s="25">
        <v>0</v>
      </c>
      <c r="K65" s="25">
        <v>0</v>
      </c>
      <c r="L65" s="25">
        <v>0</v>
      </c>
      <c r="M65" s="25">
        <v>0</v>
      </c>
      <c r="N65" s="25">
        <v>0</v>
      </c>
      <c r="O65" s="25">
        <v>0</v>
      </c>
      <c r="P65" s="25">
        <f t="shared" si="21"/>
        <v>1678123.78</v>
      </c>
    </row>
    <row r="66" spans="1:16" x14ac:dyDescent="0.2">
      <c r="A66" s="7" t="s">
        <v>75</v>
      </c>
      <c r="B66" s="25">
        <v>200000</v>
      </c>
      <c r="C66" s="25">
        <v>0</v>
      </c>
      <c r="D66" s="25">
        <v>0</v>
      </c>
      <c r="E66" s="25">
        <v>0</v>
      </c>
      <c r="F66" s="25">
        <v>0</v>
      </c>
      <c r="G66" s="25">
        <v>0</v>
      </c>
      <c r="H66" s="25">
        <v>0</v>
      </c>
      <c r="I66" s="25">
        <v>0</v>
      </c>
      <c r="J66" s="25">
        <v>0</v>
      </c>
      <c r="K66" s="25">
        <v>0</v>
      </c>
      <c r="L66" s="25">
        <v>0</v>
      </c>
      <c r="M66" s="25">
        <v>0</v>
      </c>
      <c r="N66" s="25">
        <v>0</v>
      </c>
      <c r="O66" s="25">
        <v>0</v>
      </c>
      <c r="P66" s="25">
        <f t="shared" si="21"/>
        <v>0</v>
      </c>
    </row>
    <row r="67" spans="1:16" ht="19.149999999999999" customHeight="1" x14ac:dyDescent="0.2">
      <c r="A67" s="9" t="s">
        <v>76</v>
      </c>
      <c r="B67" s="25">
        <v>0</v>
      </c>
      <c r="C67" s="25">
        <v>0</v>
      </c>
      <c r="D67" s="25">
        <v>0</v>
      </c>
      <c r="E67" s="25">
        <v>0</v>
      </c>
      <c r="F67" s="25">
        <v>0</v>
      </c>
      <c r="G67" s="25">
        <v>0</v>
      </c>
      <c r="H67" s="25">
        <v>0</v>
      </c>
      <c r="I67" s="25">
        <v>0</v>
      </c>
      <c r="J67" s="25">
        <v>0</v>
      </c>
      <c r="K67" s="25">
        <v>0</v>
      </c>
      <c r="L67" s="25">
        <v>0</v>
      </c>
      <c r="M67" s="25">
        <v>0</v>
      </c>
      <c r="N67" s="25">
        <v>0</v>
      </c>
      <c r="O67" s="25">
        <v>0</v>
      </c>
      <c r="P67" s="25">
        <f t="shared" si="21"/>
        <v>0</v>
      </c>
    </row>
    <row r="68" spans="1:16" ht="17.45" customHeight="1" x14ac:dyDescent="0.2">
      <c r="A68" s="9" t="s">
        <v>77</v>
      </c>
      <c r="B68" s="25">
        <v>0</v>
      </c>
      <c r="C68" s="25">
        <v>0</v>
      </c>
      <c r="D68" s="25">
        <v>0</v>
      </c>
      <c r="E68" s="25">
        <v>0</v>
      </c>
      <c r="F68" s="25">
        <v>0</v>
      </c>
      <c r="G68" s="25">
        <v>0</v>
      </c>
      <c r="H68" s="25">
        <v>0</v>
      </c>
      <c r="I68" s="25">
        <v>0</v>
      </c>
      <c r="J68" s="25">
        <v>0</v>
      </c>
      <c r="K68" s="25">
        <v>0</v>
      </c>
      <c r="L68" s="25">
        <v>0</v>
      </c>
      <c r="M68" s="25">
        <v>0</v>
      </c>
      <c r="N68" s="25">
        <v>0</v>
      </c>
      <c r="O68" s="25">
        <v>0</v>
      </c>
      <c r="P68" s="25">
        <f t="shared" si="21"/>
        <v>0</v>
      </c>
    </row>
    <row r="69" spans="1:16" ht="18" customHeight="1" x14ac:dyDescent="0.2">
      <c r="A69" s="5" t="s">
        <v>78</v>
      </c>
      <c r="B69" s="23">
        <f t="shared" ref="B69:C69" si="38">SUM(B70:B71)</f>
        <v>0</v>
      </c>
      <c r="C69" s="23">
        <f t="shared" si="38"/>
        <v>0</v>
      </c>
      <c r="D69" s="23">
        <f t="shared" ref="D69:E69" si="39">SUM(D70:D71)</f>
        <v>0</v>
      </c>
      <c r="E69" s="23">
        <f t="shared" si="39"/>
        <v>0</v>
      </c>
      <c r="F69" s="23">
        <f t="shared" ref="F69:N69" si="40">SUM(F70:F71)</f>
        <v>0</v>
      </c>
      <c r="G69" s="23">
        <f t="shared" si="40"/>
        <v>0</v>
      </c>
      <c r="H69" s="23">
        <f t="shared" si="40"/>
        <v>0</v>
      </c>
      <c r="I69" s="23">
        <f t="shared" si="40"/>
        <v>0</v>
      </c>
      <c r="J69" s="23">
        <f t="shared" si="40"/>
        <v>0</v>
      </c>
      <c r="K69" s="23">
        <f t="shared" si="40"/>
        <v>0</v>
      </c>
      <c r="L69" s="23">
        <f t="shared" si="40"/>
        <v>0</v>
      </c>
      <c r="M69" s="23">
        <f t="shared" si="40"/>
        <v>0</v>
      </c>
      <c r="N69" s="23">
        <f t="shared" si="40"/>
        <v>0</v>
      </c>
      <c r="O69" s="23">
        <f t="shared" ref="O69:P69" si="41">SUM(O70:O71)</f>
        <v>0</v>
      </c>
      <c r="P69" s="23">
        <f t="shared" si="41"/>
        <v>0</v>
      </c>
    </row>
    <row r="70" spans="1:16" ht="12.6" customHeight="1" x14ac:dyDescent="0.2">
      <c r="A70" s="7" t="s">
        <v>79</v>
      </c>
      <c r="B70" s="25">
        <v>0</v>
      </c>
      <c r="C70" s="25">
        <v>0</v>
      </c>
      <c r="D70" s="25">
        <v>0</v>
      </c>
      <c r="E70" s="25">
        <v>0</v>
      </c>
      <c r="F70" s="25">
        <v>0</v>
      </c>
      <c r="G70" s="25">
        <v>0</v>
      </c>
      <c r="H70" s="25">
        <v>0</v>
      </c>
      <c r="I70" s="25">
        <v>0</v>
      </c>
      <c r="J70" s="25">
        <v>0</v>
      </c>
      <c r="K70" s="25">
        <v>0</v>
      </c>
      <c r="L70" s="25">
        <v>0</v>
      </c>
      <c r="M70" s="25">
        <v>0</v>
      </c>
      <c r="N70" s="25">
        <v>0</v>
      </c>
      <c r="O70" s="25">
        <v>0</v>
      </c>
      <c r="P70" s="25">
        <f t="shared" si="21"/>
        <v>0</v>
      </c>
    </row>
    <row r="71" spans="1:16" ht="18.600000000000001" customHeight="1" x14ac:dyDescent="0.2">
      <c r="A71" s="9" t="s">
        <v>80</v>
      </c>
      <c r="B71" s="25">
        <v>0</v>
      </c>
      <c r="C71" s="25">
        <v>0</v>
      </c>
      <c r="D71" s="25">
        <v>0</v>
      </c>
      <c r="E71" s="25">
        <v>0</v>
      </c>
      <c r="F71" s="25">
        <v>0</v>
      </c>
      <c r="G71" s="25">
        <v>0</v>
      </c>
      <c r="H71" s="25">
        <v>0</v>
      </c>
      <c r="I71" s="25">
        <v>0</v>
      </c>
      <c r="J71" s="25">
        <v>0</v>
      </c>
      <c r="K71" s="25">
        <v>0</v>
      </c>
      <c r="L71" s="25">
        <v>0</v>
      </c>
      <c r="M71" s="25">
        <v>0</v>
      </c>
      <c r="N71" s="25">
        <v>0</v>
      </c>
      <c r="O71" s="25">
        <v>0</v>
      </c>
      <c r="P71" s="25">
        <f t="shared" si="21"/>
        <v>0</v>
      </c>
    </row>
    <row r="72" spans="1:16" ht="19.899999999999999" customHeight="1" x14ac:dyDescent="0.2">
      <c r="A72" s="13" t="s">
        <v>81</v>
      </c>
      <c r="B72" s="23">
        <f t="shared" ref="B72:C72" si="42">SUM(B73:B75)</f>
        <v>0</v>
      </c>
      <c r="C72" s="23">
        <f t="shared" si="42"/>
        <v>0</v>
      </c>
      <c r="D72" s="23">
        <f t="shared" ref="D72:E72" si="43">SUM(D73:D75)</f>
        <v>0</v>
      </c>
      <c r="E72" s="23">
        <f t="shared" si="43"/>
        <v>0</v>
      </c>
      <c r="F72" s="23">
        <f t="shared" ref="F72:N72" si="44">SUM(F73:F75)</f>
        <v>0</v>
      </c>
      <c r="G72" s="23">
        <f t="shared" si="44"/>
        <v>0</v>
      </c>
      <c r="H72" s="23">
        <f t="shared" si="44"/>
        <v>0</v>
      </c>
      <c r="I72" s="23">
        <f t="shared" si="44"/>
        <v>0</v>
      </c>
      <c r="J72" s="23">
        <f t="shared" si="44"/>
        <v>0</v>
      </c>
      <c r="K72" s="23">
        <f t="shared" si="44"/>
        <v>0</v>
      </c>
      <c r="L72" s="23">
        <f t="shared" si="44"/>
        <v>0</v>
      </c>
      <c r="M72" s="23">
        <f t="shared" si="44"/>
        <v>0</v>
      </c>
      <c r="N72" s="23">
        <f t="shared" si="44"/>
        <v>0</v>
      </c>
      <c r="O72" s="23">
        <f t="shared" ref="O72:P72" si="45">SUM(O73:O75)</f>
        <v>0</v>
      </c>
      <c r="P72" s="23">
        <f t="shared" si="45"/>
        <v>0</v>
      </c>
    </row>
    <row r="73" spans="1:16" ht="9.6" customHeight="1" x14ac:dyDescent="0.2">
      <c r="A73" s="9" t="s">
        <v>82</v>
      </c>
      <c r="B73" s="25">
        <v>0</v>
      </c>
      <c r="C73" s="25">
        <v>0</v>
      </c>
      <c r="D73" s="25">
        <v>0</v>
      </c>
      <c r="E73" s="25">
        <v>0</v>
      </c>
      <c r="F73" s="25">
        <v>0</v>
      </c>
      <c r="G73" s="25">
        <v>0</v>
      </c>
      <c r="H73" s="25">
        <v>0</v>
      </c>
      <c r="I73" s="25">
        <v>0</v>
      </c>
      <c r="J73" s="25">
        <v>0</v>
      </c>
      <c r="K73" s="25">
        <v>0</v>
      </c>
      <c r="L73" s="25">
        <v>0</v>
      </c>
      <c r="M73" s="25">
        <v>0</v>
      </c>
      <c r="N73" s="25">
        <v>0</v>
      </c>
      <c r="O73" s="25">
        <v>0</v>
      </c>
      <c r="P73" s="25">
        <f t="shared" si="21"/>
        <v>0</v>
      </c>
    </row>
    <row r="74" spans="1:16" ht="9.6" customHeight="1" x14ac:dyDescent="0.2">
      <c r="A74" s="9" t="s">
        <v>83</v>
      </c>
      <c r="B74" s="25">
        <v>0</v>
      </c>
      <c r="C74" s="25">
        <v>0</v>
      </c>
      <c r="D74" s="25">
        <v>0</v>
      </c>
      <c r="E74" s="25">
        <v>0</v>
      </c>
      <c r="F74" s="25">
        <v>0</v>
      </c>
      <c r="G74" s="25">
        <v>0</v>
      </c>
      <c r="H74" s="25">
        <v>0</v>
      </c>
      <c r="I74" s="25">
        <v>0</v>
      </c>
      <c r="J74" s="25">
        <v>0</v>
      </c>
      <c r="K74" s="25">
        <v>0</v>
      </c>
      <c r="L74" s="25">
        <v>0</v>
      </c>
      <c r="M74" s="25">
        <v>0</v>
      </c>
      <c r="N74" s="25">
        <v>0</v>
      </c>
      <c r="O74" s="25">
        <v>0</v>
      </c>
      <c r="P74" s="25">
        <f t="shared" si="21"/>
        <v>0</v>
      </c>
    </row>
    <row r="75" spans="1:16" ht="9.6" customHeight="1" x14ac:dyDescent="0.2">
      <c r="A75" s="9" t="s">
        <v>84</v>
      </c>
      <c r="B75" s="25">
        <v>0</v>
      </c>
      <c r="C75" s="25">
        <v>0</v>
      </c>
      <c r="D75" s="25">
        <v>0</v>
      </c>
      <c r="E75" s="25">
        <v>0</v>
      </c>
      <c r="F75" s="25">
        <v>0</v>
      </c>
      <c r="G75" s="25">
        <v>0</v>
      </c>
      <c r="H75" s="25">
        <v>0</v>
      </c>
      <c r="I75" s="25">
        <v>0</v>
      </c>
      <c r="J75" s="25">
        <v>0</v>
      </c>
      <c r="K75" s="25">
        <v>0</v>
      </c>
      <c r="L75" s="25">
        <v>0</v>
      </c>
      <c r="M75" s="25">
        <v>0</v>
      </c>
      <c r="N75" s="25">
        <v>0</v>
      </c>
      <c r="O75" s="25">
        <v>0</v>
      </c>
      <c r="P75" s="25">
        <f t="shared" si="21"/>
        <v>0</v>
      </c>
    </row>
    <row r="76" spans="1:16" x14ac:dyDescent="0.2">
      <c r="A76" s="4" t="s">
        <v>85</v>
      </c>
      <c r="B76" s="27">
        <f t="shared" ref="B76:C76" si="46">+B77+B80+B83</f>
        <v>0</v>
      </c>
      <c r="C76" s="27">
        <f t="shared" si="46"/>
        <v>0</v>
      </c>
      <c r="D76" s="27">
        <f t="shared" ref="D76" si="47">+D77+D80+D83</f>
        <v>0</v>
      </c>
      <c r="E76" s="27">
        <f t="shared" ref="E76" si="48">+E77+E80+E83</f>
        <v>0</v>
      </c>
      <c r="F76" s="27">
        <f t="shared" ref="F76:N76" si="49">+F77+F80+F83</f>
        <v>0</v>
      </c>
      <c r="G76" s="27">
        <f t="shared" si="49"/>
        <v>0</v>
      </c>
      <c r="H76" s="27">
        <f t="shared" si="49"/>
        <v>0</v>
      </c>
      <c r="I76" s="27">
        <f t="shared" si="49"/>
        <v>0</v>
      </c>
      <c r="J76" s="27">
        <f t="shared" si="49"/>
        <v>0</v>
      </c>
      <c r="K76" s="27">
        <f t="shared" si="49"/>
        <v>0</v>
      </c>
      <c r="L76" s="27">
        <f t="shared" si="49"/>
        <v>0</v>
      </c>
      <c r="M76" s="27">
        <f t="shared" si="49"/>
        <v>0</v>
      </c>
      <c r="N76" s="27">
        <f t="shared" si="49"/>
        <v>0</v>
      </c>
      <c r="O76" s="27">
        <f t="shared" ref="O76:P76" si="50">+O77+O80+O83</f>
        <v>0</v>
      </c>
      <c r="P76" s="27">
        <f t="shared" si="50"/>
        <v>0</v>
      </c>
    </row>
    <row r="77" spans="1:16" x14ac:dyDescent="0.2">
      <c r="A77" s="5" t="s">
        <v>86</v>
      </c>
      <c r="B77" s="23">
        <f t="shared" ref="B77:C77" si="51">SUM(B78:B79)</f>
        <v>0</v>
      </c>
      <c r="C77" s="23">
        <f t="shared" si="51"/>
        <v>0</v>
      </c>
      <c r="D77" s="23">
        <f t="shared" ref="D77:E77" si="52">SUM(D78:D79)</f>
        <v>0</v>
      </c>
      <c r="E77" s="23">
        <f t="shared" si="52"/>
        <v>0</v>
      </c>
      <c r="F77" s="23">
        <f t="shared" ref="F77:N77" si="53">SUM(F78:F79)</f>
        <v>0</v>
      </c>
      <c r="G77" s="23">
        <f t="shared" si="53"/>
        <v>0</v>
      </c>
      <c r="H77" s="23">
        <f t="shared" si="53"/>
        <v>0</v>
      </c>
      <c r="I77" s="23">
        <f t="shared" si="53"/>
        <v>0</v>
      </c>
      <c r="J77" s="23">
        <f t="shared" si="53"/>
        <v>0</v>
      </c>
      <c r="K77" s="23">
        <f t="shared" si="53"/>
        <v>0</v>
      </c>
      <c r="L77" s="23">
        <f t="shared" si="53"/>
        <v>0</v>
      </c>
      <c r="M77" s="23">
        <f t="shared" si="53"/>
        <v>0</v>
      </c>
      <c r="N77" s="23">
        <f t="shared" si="53"/>
        <v>0</v>
      </c>
      <c r="O77" s="23">
        <f t="shared" ref="O77:P77" si="54">SUM(O78:O79)</f>
        <v>0</v>
      </c>
      <c r="P77" s="23">
        <f t="shared" si="54"/>
        <v>0</v>
      </c>
    </row>
    <row r="78" spans="1:16" ht="10.9" customHeight="1" x14ac:dyDescent="0.2">
      <c r="A78" s="9" t="s">
        <v>87</v>
      </c>
      <c r="B78" s="25">
        <v>0</v>
      </c>
      <c r="C78" s="25">
        <v>0</v>
      </c>
      <c r="D78" s="25">
        <v>0</v>
      </c>
      <c r="E78" s="25">
        <v>0</v>
      </c>
      <c r="F78" s="25">
        <v>0</v>
      </c>
      <c r="G78" s="25">
        <v>0</v>
      </c>
      <c r="H78" s="25">
        <v>0</v>
      </c>
      <c r="I78" s="25">
        <v>0</v>
      </c>
      <c r="J78" s="25">
        <v>0</v>
      </c>
      <c r="K78" s="25">
        <v>0</v>
      </c>
      <c r="L78" s="25">
        <v>0</v>
      </c>
      <c r="M78" s="25">
        <v>0</v>
      </c>
      <c r="N78" s="25">
        <v>0</v>
      </c>
      <c r="O78" s="25">
        <v>0</v>
      </c>
      <c r="P78" s="25">
        <f>D78+E78+F78+G78+H78+I78+J78+K78+L78+M78+N78+O78</f>
        <v>0</v>
      </c>
    </row>
    <row r="79" spans="1:16" ht="10.9" customHeight="1" x14ac:dyDescent="0.2">
      <c r="A79" s="9" t="s">
        <v>88</v>
      </c>
      <c r="B79" s="25">
        <v>0</v>
      </c>
      <c r="C79" s="25">
        <v>0</v>
      </c>
      <c r="D79" s="25">
        <v>0</v>
      </c>
      <c r="E79" s="25">
        <v>0</v>
      </c>
      <c r="F79" s="25">
        <v>0</v>
      </c>
      <c r="G79" s="25">
        <v>0</v>
      </c>
      <c r="H79" s="25">
        <v>0</v>
      </c>
      <c r="I79" s="25">
        <v>0</v>
      </c>
      <c r="J79" s="25">
        <v>0</v>
      </c>
      <c r="K79" s="25">
        <v>0</v>
      </c>
      <c r="L79" s="25">
        <v>0</v>
      </c>
      <c r="M79" s="25">
        <v>0</v>
      </c>
      <c r="N79" s="25">
        <v>0</v>
      </c>
      <c r="O79" s="25">
        <v>0</v>
      </c>
      <c r="P79" s="25">
        <f>D79+E79+F79+G79+H79+I79+J79+K79+L79+M79+N79+O79</f>
        <v>0</v>
      </c>
    </row>
    <row r="80" spans="1:16" x14ac:dyDescent="0.2">
      <c r="A80" s="13" t="s">
        <v>89</v>
      </c>
      <c r="B80" s="23">
        <f t="shared" ref="B80:C80" si="55">SUM(B81:B82)</f>
        <v>0</v>
      </c>
      <c r="C80" s="23">
        <f t="shared" si="55"/>
        <v>0</v>
      </c>
      <c r="D80" s="23">
        <f t="shared" ref="D80:E80" si="56">SUM(D81:D82)</f>
        <v>0</v>
      </c>
      <c r="E80" s="23">
        <f t="shared" si="56"/>
        <v>0</v>
      </c>
      <c r="F80" s="23">
        <f t="shared" ref="F80:N80" si="57">SUM(F81:F82)</f>
        <v>0</v>
      </c>
      <c r="G80" s="23">
        <f t="shared" si="57"/>
        <v>0</v>
      </c>
      <c r="H80" s="23">
        <f t="shared" si="57"/>
        <v>0</v>
      </c>
      <c r="I80" s="23">
        <f t="shared" si="57"/>
        <v>0</v>
      </c>
      <c r="J80" s="23">
        <f t="shared" si="57"/>
        <v>0</v>
      </c>
      <c r="K80" s="23">
        <f t="shared" si="57"/>
        <v>0</v>
      </c>
      <c r="L80" s="23">
        <f t="shared" si="57"/>
        <v>0</v>
      </c>
      <c r="M80" s="23">
        <f t="shared" si="57"/>
        <v>0</v>
      </c>
      <c r="N80" s="23">
        <f t="shared" si="57"/>
        <v>0</v>
      </c>
      <c r="O80" s="23">
        <f t="shared" ref="O80:P80" si="58">SUM(O81:O82)</f>
        <v>0</v>
      </c>
      <c r="P80" s="23">
        <f t="shared" si="58"/>
        <v>0</v>
      </c>
    </row>
    <row r="81" spans="1:18" ht="12.6" customHeight="1" x14ac:dyDescent="0.2">
      <c r="A81" s="9" t="s">
        <v>90</v>
      </c>
      <c r="B81" s="25">
        <v>0</v>
      </c>
      <c r="C81" s="25">
        <v>0</v>
      </c>
      <c r="D81" s="25">
        <v>0</v>
      </c>
      <c r="E81" s="25">
        <v>0</v>
      </c>
      <c r="F81" s="25">
        <v>0</v>
      </c>
      <c r="G81" s="25">
        <v>0</v>
      </c>
      <c r="H81" s="25">
        <v>0</v>
      </c>
      <c r="I81" s="25">
        <v>0</v>
      </c>
      <c r="J81" s="25">
        <v>0</v>
      </c>
      <c r="K81" s="25">
        <v>0</v>
      </c>
      <c r="L81" s="25">
        <v>0</v>
      </c>
      <c r="M81" s="25">
        <v>0</v>
      </c>
      <c r="N81" s="25">
        <v>0</v>
      </c>
      <c r="O81" s="25">
        <v>0</v>
      </c>
      <c r="P81" s="25">
        <f>D81+E81+F81+G81+H81+I81+J81+K81+L81+M81+N81+O81</f>
        <v>0</v>
      </c>
    </row>
    <row r="82" spans="1:18" ht="12.6" customHeight="1" x14ac:dyDescent="0.2">
      <c r="A82" s="9" t="s">
        <v>91</v>
      </c>
      <c r="B82" s="8">
        <v>0</v>
      </c>
      <c r="C82" s="8">
        <v>0</v>
      </c>
      <c r="D82" s="8">
        <v>0</v>
      </c>
      <c r="E82" s="8">
        <v>0</v>
      </c>
      <c r="F82" s="8">
        <v>0</v>
      </c>
      <c r="G82" s="8">
        <v>0</v>
      </c>
      <c r="H82" s="8">
        <v>0</v>
      </c>
      <c r="I82" s="8">
        <v>0</v>
      </c>
      <c r="J82" s="8">
        <v>0</v>
      </c>
      <c r="K82" s="8">
        <v>0</v>
      </c>
      <c r="L82" s="8">
        <v>0</v>
      </c>
      <c r="M82" s="8">
        <v>0</v>
      </c>
      <c r="N82" s="8">
        <v>0</v>
      </c>
      <c r="O82" s="8">
        <v>0</v>
      </c>
      <c r="P82" s="8">
        <f>D82+E82+F82+G82+H82+I82+J82+K82+L82+M82+N82+O82</f>
        <v>0</v>
      </c>
    </row>
    <row r="83" spans="1:18" x14ac:dyDescent="0.2">
      <c r="A83" s="13" t="s">
        <v>92</v>
      </c>
      <c r="B83" s="16">
        <f t="shared" ref="B83:P83" si="59">+B84</f>
        <v>0</v>
      </c>
      <c r="C83" s="16">
        <f t="shared" si="59"/>
        <v>0</v>
      </c>
      <c r="D83" s="16">
        <f t="shared" si="59"/>
        <v>0</v>
      </c>
      <c r="E83" s="16">
        <f t="shared" si="59"/>
        <v>0</v>
      </c>
      <c r="F83" s="16">
        <f t="shared" si="59"/>
        <v>0</v>
      </c>
      <c r="G83" s="16">
        <f t="shared" si="59"/>
        <v>0</v>
      </c>
      <c r="H83" s="16">
        <f t="shared" si="59"/>
        <v>0</v>
      </c>
      <c r="I83" s="16">
        <f t="shared" si="59"/>
        <v>0</v>
      </c>
      <c r="J83" s="16">
        <f t="shared" si="59"/>
        <v>0</v>
      </c>
      <c r="K83" s="16">
        <f t="shared" si="59"/>
        <v>0</v>
      </c>
      <c r="L83" s="16">
        <f t="shared" si="59"/>
        <v>0</v>
      </c>
      <c r="M83" s="16">
        <f t="shared" si="59"/>
        <v>0</v>
      </c>
      <c r="N83" s="16">
        <f t="shared" si="59"/>
        <v>0</v>
      </c>
      <c r="O83" s="16">
        <f t="shared" si="59"/>
        <v>0</v>
      </c>
      <c r="P83" s="16">
        <f t="shared" si="59"/>
        <v>0</v>
      </c>
    </row>
    <row r="84" spans="1:18" x14ac:dyDescent="0.2">
      <c r="A84" s="9" t="s">
        <v>93</v>
      </c>
      <c r="B84" s="8">
        <v>0</v>
      </c>
      <c r="C84" s="8">
        <v>0</v>
      </c>
      <c r="D84" s="8">
        <v>0</v>
      </c>
      <c r="E84" s="8">
        <v>0</v>
      </c>
      <c r="F84" s="8">
        <v>0</v>
      </c>
      <c r="G84" s="8">
        <v>0</v>
      </c>
      <c r="H84" s="8">
        <v>0</v>
      </c>
      <c r="I84" s="8">
        <v>0</v>
      </c>
      <c r="J84" s="8">
        <v>0</v>
      </c>
      <c r="K84" s="8">
        <v>0</v>
      </c>
      <c r="L84" s="8">
        <v>0</v>
      </c>
      <c r="M84" s="8">
        <v>0</v>
      </c>
      <c r="N84" s="8">
        <v>0</v>
      </c>
      <c r="O84" s="8">
        <v>0</v>
      </c>
      <c r="P84" s="8">
        <f>D84+E84+F84+G84+H84+I84+J84+K84+L84+M84+N84+O84</f>
        <v>0</v>
      </c>
      <c r="R84" s="1" t="s">
        <v>101</v>
      </c>
    </row>
    <row r="85" spans="1:18" x14ac:dyDescent="0.2">
      <c r="A85" s="14" t="s">
        <v>94</v>
      </c>
      <c r="B85" s="17">
        <f t="shared" ref="B85:C85" si="60">B12+B18+B28+B38+B47+B54+B64</f>
        <v>2867197919</v>
      </c>
      <c r="C85" s="17">
        <f t="shared" si="60"/>
        <v>2878650810.1399999</v>
      </c>
      <c r="D85" s="17">
        <f t="shared" ref="D85" si="61">D12+D18+D28+D38+D47+D54+D64</f>
        <v>131284790.75999999</v>
      </c>
      <c r="E85" s="17">
        <f t="shared" ref="E85" si="62">E12+E18+E28+E38+E47+E54+E64</f>
        <v>182679262.66000003</v>
      </c>
      <c r="F85" s="17">
        <f t="shared" ref="F85:N85" si="63">F12+F18+F28+F38+F47+F54+F64</f>
        <v>235212485.91</v>
      </c>
      <c r="G85" s="17">
        <f t="shared" si="63"/>
        <v>228346140.63</v>
      </c>
      <c r="H85" s="17">
        <f t="shared" si="63"/>
        <v>289949180.79000002</v>
      </c>
      <c r="I85" s="17">
        <f t="shared" si="63"/>
        <v>208975604.90000001</v>
      </c>
      <c r="J85" s="17">
        <f t="shared" si="63"/>
        <v>235243611.77000001</v>
      </c>
      <c r="K85" s="17">
        <f t="shared" si="63"/>
        <v>0</v>
      </c>
      <c r="L85" s="17">
        <f t="shared" si="63"/>
        <v>0</v>
      </c>
      <c r="M85" s="17">
        <f t="shared" si="63"/>
        <v>0</v>
      </c>
      <c r="N85" s="17">
        <f t="shared" si="63"/>
        <v>0</v>
      </c>
      <c r="O85" s="17">
        <f t="shared" ref="O85" si="64">O12+O18+O28+O38+O47+O54+O64</f>
        <v>0</v>
      </c>
      <c r="P85" s="17">
        <f>P12+P18+P28+P38+P47+P54+P64</f>
        <v>1511691077.4200001</v>
      </c>
      <c r="Q85" s="35"/>
      <c r="R85" s="31"/>
    </row>
    <row r="86" spans="1:18" x14ac:dyDescent="0.2">
      <c r="A86" s="36" t="s">
        <v>102</v>
      </c>
      <c r="B86" s="15"/>
      <c r="C86" s="15"/>
      <c r="D86" s="20"/>
      <c r="E86" s="20"/>
      <c r="F86" s="20"/>
      <c r="G86" s="20"/>
      <c r="H86" s="20"/>
      <c r="I86" s="20"/>
      <c r="J86" s="20"/>
      <c r="K86" s="6"/>
      <c r="L86" s="6"/>
      <c r="M86" s="6"/>
      <c r="N86" s="11"/>
      <c r="O86" s="11"/>
      <c r="P86" s="11"/>
    </row>
    <row r="87" spans="1:18" ht="12" customHeight="1" x14ac:dyDescent="0.2">
      <c r="A87" s="65" t="s">
        <v>103</v>
      </c>
      <c r="B87" s="65"/>
      <c r="C87" s="65"/>
      <c r="D87" s="65"/>
      <c r="E87" s="65"/>
      <c r="F87" s="65"/>
      <c r="G87" s="65"/>
      <c r="H87" s="65"/>
      <c r="I87" s="65"/>
      <c r="J87" s="65"/>
      <c r="K87" s="11"/>
      <c r="L87" s="11"/>
      <c r="M87" s="11"/>
      <c r="N87" s="11"/>
      <c r="O87" s="11"/>
      <c r="P87" s="11"/>
    </row>
    <row r="88" spans="1:18" ht="14.25" customHeight="1" x14ac:dyDescent="0.2">
      <c r="A88" s="69" t="s">
        <v>104</v>
      </c>
      <c r="B88" s="69"/>
      <c r="C88" s="69"/>
      <c r="D88" s="69"/>
      <c r="E88" s="69"/>
      <c r="F88" s="69"/>
      <c r="G88" s="69"/>
      <c r="H88" s="69"/>
      <c r="I88" s="69"/>
      <c r="J88" s="69"/>
      <c r="K88" s="11"/>
      <c r="L88" s="11"/>
      <c r="M88" s="11"/>
      <c r="N88" s="11"/>
      <c r="O88" s="11"/>
      <c r="P88" s="11"/>
    </row>
    <row r="89" spans="1:18" ht="27" customHeight="1" x14ac:dyDescent="0.2">
      <c r="A89" s="65" t="s">
        <v>105</v>
      </c>
      <c r="B89" s="65"/>
      <c r="C89" s="65"/>
      <c r="D89" s="65"/>
      <c r="E89" s="65"/>
      <c r="F89" s="65"/>
      <c r="G89" s="65"/>
      <c r="H89" s="65"/>
      <c r="I89" s="65"/>
      <c r="J89" s="65"/>
      <c r="K89" s="11"/>
      <c r="L89" s="11"/>
      <c r="M89" s="11"/>
      <c r="N89" s="11"/>
      <c r="O89" s="11"/>
      <c r="P89" s="11"/>
    </row>
    <row r="90" spans="1:18" ht="42" customHeight="1" x14ac:dyDescent="0.2">
      <c r="A90" s="51"/>
      <c r="B90" s="52"/>
      <c r="C90" s="52"/>
      <c r="D90" s="52"/>
      <c r="E90" s="52"/>
      <c r="F90" s="52"/>
      <c r="G90" s="52"/>
      <c r="H90" s="52"/>
      <c r="I90" s="52"/>
      <c r="J90" s="52"/>
      <c r="K90" s="41"/>
      <c r="L90" s="41"/>
      <c r="M90" s="41"/>
      <c r="N90" s="53"/>
      <c r="O90" s="53"/>
      <c r="P90" s="19"/>
    </row>
    <row r="91" spans="1:18" s="12" customFormat="1" ht="15" x14ac:dyDescent="0.2">
      <c r="A91" s="18" t="s">
        <v>95</v>
      </c>
      <c r="N91" s="63" t="s">
        <v>96</v>
      </c>
      <c r="O91" s="63"/>
      <c r="P91" s="63"/>
    </row>
    <row r="92" spans="1:18" s="42" customFormat="1" ht="15" x14ac:dyDescent="0.2">
      <c r="A92" s="40" t="s">
        <v>97</v>
      </c>
      <c r="B92" s="41"/>
      <c r="C92" s="41"/>
      <c r="D92" s="41"/>
      <c r="E92" s="41"/>
      <c r="F92" s="41"/>
      <c r="G92" s="41"/>
      <c r="H92" s="41"/>
      <c r="I92" s="41"/>
      <c r="J92" s="41"/>
      <c r="K92" s="41"/>
      <c r="L92" s="41"/>
      <c r="M92" s="41"/>
      <c r="N92" s="64" t="s">
        <v>98</v>
      </c>
      <c r="O92" s="64"/>
      <c r="P92" s="64"/>
    </row>
    <row r="93" spans="1:18" ht="15" x14ac:dyDescent="0.2">
      <c r="A93" s="41"/>
      <c r="B93" s="41"/>
      <c r="C93" s="41"/>
      <c r="D93" s="41"/>
      <c r="E93" s="41"/>
      <c r="F93" s="41"/>
      <c r="G93" s="41"/>
      <c r="H93" s="41"/>
      <c r="I93" s="41"/>
      <c r="J93" s="41"/>
      <c r="K93" s="41"/>
      <c r="L93" s="41"/>
      <c r="M93" s="41"/>
      <c r="N93" s="41"/>
      <c r="O93" s="41"/>
      <c r="P93" s="11"/>
    </row>
    <row r="94" spans="1:18" x14ac:dyDescent="0.2">
      <c r="A94" s="15"/>
      <c r="B94" s="15"/>
      <c r="C94" s="15"/>
      <c r="D94" s="15"/>
      <c r="E94" s="15"/>
      <c r="F94" s="15"/>
      <c r="G94" s="15"/>
      <c r="H94" s="15"/>
      <c r="I94" s="15"/>
      <c r="J94" s="15"/>
      <c r="K94" s="15"/>
      <c r="L94" s="15"/>
      <c r="M94" s="15"/>
      <c r="N94" s="15"/>
      <c r="O94" s="15"/>
      <c r="P94" s="15"/>
    </row>
    <row r="95" spans="1:18" x14ac:dyDescent="0.2">
      <c r="A95" s="15"/>
      <c r="B95" s="15"/>
      <c r="C95" s="15"/>
      <c r="D95" s="15"/>
      <c r="E95" s="15"/>
      <c r="F95" s="15"/>
      <c r="G95" s="15"/>
      <c r="H95" s="15"/>
      <c r="I95" s="15"/>
      <c r="J95" s="15"/>
      <c r="K95" s="15"/>
      <c r="L95" s="15"/>
      <c r="M95" s="15"/>
      <c r="N95" s="15"/>
      <c r="O95" s="15"/>
      <c r="P95" s="15"/>
    </row>
    <row r="96" spans="1:18" x14ac:dyDescent="0.2">
      <c r="A96" s="15"/>
      <c r="B96" s="15"/>
      <c r="C96" s="15"/>
      <c r="D96" s="15"/>
      <c r="E96" s="15"/>
      <c r="F96" s="15"/>
      <c r="G96" s="15"/>
      <c r="H96" s="15"/>
      <c r="I96" s="15"/>
      <c r="J96" s="15"/>
      <c r="K96" s="15"/>
      <c r="L96" s="15"/>
      <c r="M96" s="15"/>
      <c r="N96" s="15"/>
      <c r="O96" s="15"/>
      <c r="P96" s="15"/>
    </row>
    <row r="97" spans="1:16" x14ac:dyDescent="0.2">
      <c r="A97" s="15"/>
      <c r="B97" s="15"/>
      <c r="C97" s="15"/>
      <c r="D97" s="15"/>
      <c r="E97" s="15"/>
      <c r="F97" s="15"/>
      <c r="G97" s="15"/>
      <c r="H97" s="15"/>
      <c r="I97" s="15"/>
      <c r="J97" s="15"/>
      <c r="K97" s="15"/>
      <c r="L97" s="15"/>
      <c r="M97" s="15"/>
      <c r="N97" s="15"/>
      <c r="O97" s="15"/>
      <c r="P97" s="15"/>
    </row>
    <row r="98" spans="1:16" x14ac:dyDescent="0.2">
      <c r="A98" s="15"/>
      <c r="B98" s="15"/>
      <c r="C98" s="15"/>
      <c r="D98" s="15"/>
      <c r="E98" s="15"/>
      <c r="F98" s="15"/>
      <c r="G98" s="15"/>
      <c r="H98" s="15"/>
      <c r="I98" s="15"/>
      <c r="J98" s="15"/>
      <c r="K98" s="15"/>
      <c r="L98" s="15"/>
      <c r="M98" s="15"/>
      <c r="N98" s="15"/>
      <c r="O98" s="15"/>
      <c r="P98" s="15"/>
    </row>
    <row r="99" spans="1:16" x14ac:dyDescent="0.2">
      <c r="A99" s="15"/>
      <c r="B99" s="15"/>
      <c r="C99" s="15"/>
      <c r="D99" s="15"/>
      <c r="E99" s="15"/>
      <c r="F99" s="15"/>
      <c r="G99" s="15"/>
      <c r="H99" s="15"/>
      <c r="I99" s="15"/>
      <c r="J99" s="15"/>
      <c r="K99" s="15"/>
      <c r="L99" s="15"/>
      <c r="M99" s="15"/>
      <c r="N99" s="15"/>
      <c r="O99" s="15"/>
      <c r="P99" s="15"/>
    </row>
    <row r="100" spans="1:16" x14ac:dyDescent="0.2">
      <c r="A100" s="15"/>
      <c r="B100" s="15"/>
      <c r="C100" s="15"/>
      <c r="D100" s="15"/>
      <c r="E100" s="15"/>
      <c r="F100" s="15"/>
      <c r="G100" s="15"/>
      <c r="H100" s="15"/>
      <c r="I100" s="15"/>
      <c r="J100" s="15"/>
      <c r="K100" s="15"/>
      <c r="L100" s="15"/>
      <c r="M100" s="15"/>
      <c r="N100" s="15"/>
      <c r="O100" s="15"/>
      <c r="P100" s="15"/>
    </row>
    <row r="101" spans="1:16" x14ac:dyDescent="0.2">
      <c r="A101" s="15"/>
      <c r="B101" s="15"/>
      <c r="C101" s="15"/>
      <c r="D101" s="15"/>
      <c r="E101" s="15"/>
      <c r="F101" s="15"/>
      <c r="G101" s="15"/>
      <c r="H101" s="15"/>
      <c r="I101" s="15"/>
      <c r="J101" s="15"/>
      <c r="K101" s="15"/>
      <c r="L101" s="15"/>
      <c r="M101" s="15"/>
      <c r="N101" s="15"/>
      <c r="O101" s="15"/>
      <c r="P101" s="15"/>
    </row>
    <row r="102" spans="1:16" x14ac:dyDescent="0.2">
      <c r="A102" s="15"/>
      <c r="B102" s="15"/>
      <c r="C102" s="15"/>
      <c r="D102" s="15"/>
      <c r="E102" s="15"/>
      <c r="F102" s="15"/>
      <c r="G102" s="15"/>
      <c r="H102" s="15"/>
      <c r="I102" s="15"/>
      <c r="J102" s="15"/>
      <c r="K102" s="15"/>
      <c r="L102" s="15"/>
      <c r="M102" s="15"/>
      <c r="N102" s="15"/>
      <c r="O102" s="15"/>
      <c r="P102" s="15"/>
    </row>
  </sheetData>
  <mergeCells count="15">
    <mergeCell ref="N91:P91"/>
    <mergeCell ref="N92:P92"/>
    <mergeCell ref="A89:J89"/>
    <mergeCell ref="A9:A10"/>
    <mergeCell ref="B9:B10"/>
    <mergeCell ref="C9:C10"/>
    <mergeCell ref="D9:P9"/>
    <mergeCell ref="A87:J87"/>
    <mergeCell ref="A88:J88"/>
    <mergeCell ref="A8:P8"/>
    <mergeCell ref="A3:P3"/>
    <mergeCell ref="A4:P4"/>
    <mergeCell ref="A5:P5"/>
    <mergeCell ref="A6:P6"/>
    <mergeCell ref="A7:P7"/>
  </mergeCells>
  <printOptions horizontalCentered="1"/>
  <pageMargins left="0" right="0" top="0.55000000000000004" bottom="0.42" header="0.3" footer="0.3"/>
  <pageSetup paperSize="5" scale="90" fitToHeight="3" orientation="landscape" r:id="rId1"/>
  <headerFooter>
    <oddFooter>&amp;CPg.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BFF1-423C-4958-9BF4-90140145A229}">
  <sheetPr>
    <tabColor theme="4" tint="0.59999389629810485"/>
    <pageSetUpPr fitToPage="1"/>
  </sheetPr>
  <dimension ref="A7:K186"/>
  <sheetViews>
    <sheetView showGridLines="0" topLeftCell="A129" zoomScaleNormal="100" workbookViewId="0">
      <selection activeCell="B132" sqref="B132"/>
    </sheetView>
  </sheetViews>
  <sheetFormatPr baseColWidth="10" defaultColWidth="8.83203125" defaultRowHeight="12.75" x14ac:dyDescent="0.2"/>
  <cols>
    <col min="1" max="1" width="11.1640625" style="33" customWidth="1"/>
    <col min="2" max="2" width="10.1640625" style="33" bestFit="1" customWidth="1"/>
    <col min="3" max="3" width="25.6640625" style="34" customWidth="1"/>
    <col min="4" max="4" width="59.1640625" style="28" customWidth="1"/>
    <col min="5" max="5" width="17.6640625" style="37" customWidth="1"/>
    <col min="6" max="6" width="39.33203125" style="28" customWidth="1"/>
    <col min="7" max="16384" width="8.83203125" style="28"/>
  </cols>
  <sheetData>
    <row r="7" spans="1:11" ht="15.6" customHeight="1" x14ac:dyDescent="0.2">
      <c r="A7" s="71"/>
      <c r="B7" s="72"/>
      <c r="C7" s="72"/>
      <c r="D7" s="72"/>
      <c r="E7" s="72"/>
      <c r="F7" s="29"/>
      <c r="G7" s="29"/>
      <c r="H7" s="29"/>
      <c r="I7" s="29"/>
      <c r="J7" s="29"/>
      <c r="K7" s="29"/>
    </row>
    <row r="8" spans="1:11" ht="15.6" customHeight="1" x14ac:dyDescent="0.2">
      <c r="A8" s="71" t="s">
        <v>106</v>
      </c>
      <c r="B8" s="72"/>
      <c r="C8" s="72"/>
      <c r="D8" s="72"/>
      <c r="E8" s="72"/>
      <c r="F8" s="30"/>
      <c r="G8" s="30"/>
      <c r="H8" s="30"/>
      <c r="I8" s="30"/>
      <c r="J8" s="30"/>
      <c r="K8" s="30"/>
    </row>
    <row r="9" spans="1:11" ht="21" customHeight="1" x14ac:dyDescent="0.2">
      <c r="A9" s="71" t="s">
        <v>107</v>
      </c>
      <c r="B9" s="72"/>
      <c r="C9" s="72"/>
      <c r="D9" s="72"/>
      <c r="E9" s="72"/>
    </row>
    <row r="10" spans="1:11" ht="15.6" customHeight="1" x14ac:dyDescent="0.2">
      <c r="A10" s="71" t="s">
        <v>108</v>
      </c>
      <c r="B10" s="72"/>
      <c r="C10" s="72"/>
      <c r="D10" s="72"/>
      <c r="E10" s="72"/>
    </row>
    <row r="11" spans="1:11" ht="34.15" customHeight="1" x14ac:dyDescent="0.25">
      <c r="A11" s="48" t="s">
        <v>109</v>
      </c>
      <c r="B11" s="48" t="s">
        <v>110</v>
      </c>
      <c r="C11" s="48" t="s">
        <v>111</v>
      </c>
      <c r="D11" s="48" t="s">
        <v>112</v>
      </c>
      <c r="E11" s="49" t="s">
        <v>113</v>
      </c>
    </row>
    <row r="12" spans="1:11" customFormat="1" ht="51" x14ac:dyDescent="0.2">
      <c r="A12" s="43">
        <v>46204</v>
      </c>
      <c r="B12" s="39">
        <v>2898</v>
      </c>
      <c r="C12" s="44" t="s">
        <v>114</v>
      </c>
      <c r="D12" s="38" t="s">
        <v>115</v>
      </c>
      <c r="E12" s="46">
        <v>43648.2</v>
      </c>
    </row>
    <row r="13" spans="1:11" customFormat="1" ht="63.75" x14ac:dyDescent="0.2">
      <c r="A13" s="43">
        <v>46204</v>
      </c>
      <c r="B13" s="39">
        <v>2901</v>
      </c>
      <c r="C13" s="44" t="s">
        <v>116</v>
      </c>
      <c r="D13" s="38" t="s">
        <v>117</v>
      </c>
      <c r="E13" s="46">
        <v>14750</v>
      </c>
    </row>
    <row r="14" spans="1:11" customFormat="1" ht="63.75" x14ac:dyDescent="0.2">
      <c r="A14" s="43">
        <v>46204</v>
      </c>
      <c r="B14" s="39">
        <v>2903</v>
      </c>
      <c r="C14" s="44" t="s">
        <v>118</v>
      </c>
      <c r="D14" s="38" t="s">
        <v>119</v>
      </c>
      <c r="E14" s="46">
        <v>172475</v>
      </c>
    </row>
    <row r="15" spans="1:11" customFormat="1" ht="63.75" x14ac:dyDescent="0.2">
      <c r="A15" s="43">
        <v>46204</v>
      </c>
      <c r="B15" s="39">
        <v>2905</v>
      </c>
      <c r="C15" s="44" t="s">
        <v>120</v>
      </c>
      <c r="D15" s="38" t="s">
        <v>121</v>
      </c>
      <c r="E15" s="46">
        <v>13414.24</v>
      </c>
    </row>
    <row r="16" spans="1:11" customFormat="1" ht="76.5" x14ac:dyDescent="0.2">
      <c r="A16" s="43">
        <v>46204</v>
      </c>
      <c r="B16" s="39">
        <v>2912</v>
      </c>
      <c r="C16" s="44" t="s">
        <v>122</v>
      </c>
      <c r="D16" s="38" t="s">
        <v>123</v>
      </c>
      <c r="E16" s="46">
        <v>6819316.7600000007</v>
      </c>
    </row>
    <row r="17" spans="1:5" customFormat="1" ht="51" x14ac:dyDescent="0.2">
      <c r="A17" s="43">
        <v>46204</v>
      </c>
      <c r="B17" s="39">
        <v>2913</v>
      </c>
      <c r="C17" s="44" t="s">
        <v>124</v>
      </c>
      <c r="D17" s="38" t="s">
        <v>125</v>
      </c>
      <c r="E17" s="46">
        <v>2733052.28</v>
      </c>
    </row>
    <row r="18" spans="1:5" customFormat="1" ht="63.75" x14ac:dyDescent="0.2">
      <c r="A18" s="43">
        <v>46204</v>
      </c>
      <c r="B18" s="39">
        <v>2914</v>
      </c>
      <c r="C18" s="44" t="s">
        <v>126</v>
      </c>
      <c r="D18" s="38" t="s">
        <v>127</v>
      </c>
      <c r="E18" s="46">
        <v>200210.6</v>
      </c>
    </row>
    <row r="19" spans="1:5" customFormat="1" ht="63.75" x14ac:dyDescent="0.2">
      <c r="A19" s="43">
        <v>46204</v>
      </c>
      <c r="B19" s="39">
        <v>2918</v>
      </c>
      <c r="C19" s="44" t="s">
        <v>128</v>
      </c>
      <c r="D19" s="38" t="s">
        <v>129</v>
      </c>
      <c r="E19" s="46">
        <v>16000</v>
      </c>
    </row>
    <row r="20" spans="1:5" customFormat="1" ht="63.75" x14ac:dyDescent="0.2">
      <c r="A20" s="43">
        <v>46204</v>
      </c>
      <c r="B20" s="39">
        <v>2920</v>
      </c>
      <c r="C20" s="44" t="s">
        <v>130</v>
      </c>
      <c r="D20" s="38" t="s">
        <v>131</v>
      </c>
      <c r="E20" s="46">
        <v>715788</v>
      </c>
    </row>
    <row r="21" spans="1:5" customFormat="1" ht="63.75" x14ac:dyDescent="0.2">
      <c r="A21" s="43">
        <v>46204</v>
      </c>
      <c r="B21" s="39">
        <v>2923</v>
      </c>
      <c r="C21" s="44" t="s">
        <v>132</v>
      </c>
      <c r="D21" s="38" t="s">
        <v>133</v>
      </c>
      <c r="E21" s="46">
        <v>1082586.1100000001</v>
      </c>
    </row>
    <row r="22" spans="1:5" customFormat="1" ht="51" x14ac:dyDescent="0.2">
      <c r="A22" s="43">
        <v>46204</v>
      </c>
      <c r="B22" s="39">
        <v>2924</v>
      </c>
      <c r="C22" s="44" t="s">
        <v>134</v>
      </c>
      <c r="D22" s="38" t="s">
        <v>135</v>
      </c>
      <c r="E22" s="46">
        <v>297124.38</v>
      </c>
    </row>
    <row r="23" spans="1:5" customFormat="1" ht="63.75" x14ac:dyDescent="0.2">
      <c r="A23" s="43">
        <v>46204</v>
      </c>
      <c r="B23" s="39">
        <v>2927</v>
      </c>
      <c r="C23" s="44" t="s">
        <v>136</v>
      </c>
      <c r="D23" s="38" t="s">
        <v>137</v>
      </c>
      <c r="E23" s="46">
        <v>100000</v>
      </c>
    </row>
    <row r="24" spans="1:5" customFormat="1" ht="51" x14ac:dyDescent="0.2">
      <c r="A24" s="43">
        <v>46204</v>
      </c>
      <c r="B24" s="39">
        <v>2928</v>
      </c>
      <c r="C24" s="44" t="s">
        <v>138</v>
      </c>
      <c r="D24" s="38" t="s">
        <v>139</v>
      </c>
      <c r="E24" s="46">
        <v>4458333.33</v>
      </c>
    </row>
    <row r="25" spans="1:5" customFormat="1" ht="38.25" x14ac:dyDescent="0.2">
      <c r="A25" s="43">
        <v>46205</v>
      </c>
      <c r="B25" s="39">
        <v>2934</v>
      </c>
      <c r="C25" s="44" t="s">
        <v>140</v>
      </c>
      <c r="D25" s="38" t="s">
        <v>141</v>
      </c>
      <c r="E25" s="46">
        <v>110000</v>
      </c>
    </row>
    <row r="26" spans="1:5" customFormat="1" ht="37.15" customHeight="1" x14ac:dyDescent="0.2">
      <c r="A26" s="43">
        <v>46205</v>
      </c>
      <c r="B26" s="39">
        <v>2935</v>
      </c>
      <c r="C26" s="44" t="s">
        <v>142</v>
      </c>
      <c r="D26" s="38" t="s">
        <v>143</v>
      </c>
      <c r="E26" s="46">
        <v>151109.58000000002</v>
      </c>
    </row>
    <row r="27" spans="1:5" customFormat="1" ht="63.75" x14ac:dyDescent="0.2">
      <c r="A27" s="43">
        <v>46205</v>
      </c>
      <c r="B27" s="39">
        <v>2936</v>
      </c>
      <c r="C27" s="44" t="s">
        <v>144</v>
      </c>
      <c r="D27" s="38" t="s">
        <v>145</v>
      </c>
      <c r="E27" s="46">
        <v>200000.01</v>
      </c>
    </row>
    <row r="28" spans="1:5" customFormat="1" ht="63.75" x14ac:dyDescent="0.2">
      <c r="A28" s="43">
        <v>46205</v>
      </c>
      <c r="B28" s="39">
        <v>2937</v>
      </c>
      <c r="C28" s="44" t="s">
        <v>146</v>
      </c>
      <c r="D28" s="38" t="s">
        <v>147</v>
      </c>
      <c r="E28" s="46">
        <v>100000</v>
      </c>
    </row>
    <row r="29" spans="1:5" customFormat="1" ht="76.5" x14ac:dyDescent="0.2">
      <c r="A29" s="43">
        <v>46205</v>
      </c>
      <c r="B29" s="39">
        <v>2940</v>
      </c>
      <c r="C29" s="44" t="s">
        <v>148</v>
      </c>
      <c r="D29" s="38" t="s">
        <v>149</v>
      </c>
      <c r="E29" s="46">
        <v>501169.6</v>
      </c>
    </row>
    <row r="30" spans="1:5" customFormat="1" ht="38.25" x14ac:dyDescent="0.2">
      <c r="A30" s="43">
        <v>46205</v>
      </c>
      <c r="B30" s="39">
        <v>2948</v>
      </c>
      <c r="C30" s="44" t="s">
        <v>142</v>
      </c>
      <c r="D30" s="38" t="s">
        <v>150</v>
      </c>
      <c r="E30" s="46">
        <v>7419508.4199999999</v>
      </c>
    </row>
    <row r="31" spans="1:5" customFormat="1" ht="38.25" x14ac:dyDescent="0.2">
      <c r="A31" s="43">
        <v>46205</v>
      </c>
      <c r="B31" s="39">
        <v>2949</v>
      </c>
      <c r="C31" s="44" t="s">
        <v>142</v>
      </c>
      <c r="D31" s="38" t="s">
        <v>151</v>
      </c>
      <c r="E31" s="46">
        <v>2000000</v>
      </c>
    </row>
    <row r="32" spans="1:5" customFormat="1" ht="38.25" x14ac:dyDescent="0.2">
      <c r="A32" s="43">
        <v>46205</v>
      </c>
      <c r="B32" s="39">
        <v>2950</v>
      </c>
      <c r="C32" s="44" t="s">
        <v>142</v>
      </c>
      <c r="D32" s="38" t="s">
        <v>152</v>
      </c>
      <c r="E32" s="46">
        <v>1525768</v>
      </c>
    </row>
    <row r="33" spans="1:5" customFormat="1" ht="38.25" x14ac:dyDescent="0.2">
      <c r="A33" s="43">
        <v>46205</v>
      </c>
      <c r="B33" s="39">
        <v>2951</v>
      </c>
      <c r="C33" s="44" t="s">
        <v>142</v>
      </c>
      <c r="D33" s="38" t="s">
        <v>153</v>
      </c>
      <c r="E33" s="46">
        <v>583334</v>
      </c>
    </row>
    <row r="34" spans="1:5" customFormat="1" ht="51" x14ac:dyDescent="0.2">
      <c r="A34" s="43">
        <v>46205</v>
      </c>
      <c r="B34" s="39">
        <v>2952</v>
      </c>
      <c r="C34" s="44" t="s">
        <v>142</v>
      </c>
      <c r="D34" s="38" t="s">
        <v>154</v>
      </c>
      <c r="E34" s="46">
        <v>7748426.5800000001</v>
      </c>
    </row>
    <row r="35" spans="1:5" customFormat="1" ht="63.75" x14ac:dyDescent="0.2">
      <c r="A35" s="43">
        <v>46205</v>
      </c>
      <c r="B35" s="39">
        <v>2953</v>
      </c>
      <c r="C35" s="44" t="s">
        <v>155</v>
      </c>
      <c r="D35" s="38" t="s">
        <v>156</v>
      </c>
      <c r="E35" s="46">
        <v>100000</v>
      </c>
    </row>
    <row r="36" spans="1:5" customFormat="1" ht="63.75" x14ac:dyDescent="0.2">
      <c r="A36" s="43">
        <v>46205</v>
      </c>
      <c r="B36" s="39">
        <v>2954</v>
      </c>
      <c r="C36" s="44" t="s">
        <v>157</v>
      </c>
      <c r="D36" s="38" t="s">
        <v>158</v>
      </c>
      <c r="E36" s="46">
        <v>30000</v>
      </c>
    </row>
    <row r="37" spans="1:5" customFormat="1" ht="63.75" x14ac:dyDescent="0.2">
      <c r="A37" s="43">
        <v>46205</v>
      </c>
      <c r="B37" s="39">
        <v>2956</v>
      </c>
      <c r="C37" s="44" t="s">
        <v>159</v>
      </c>
      <c r="D37" s="38" t="s">
        <v>160</v>
      </c>
      <c r="E37" s="46">
        <v>17517.099999999999</v>
      </c>
    </row>
    <row r="38" spans="1:5" customFormat="1" ht="63.75" x14ac:dyDescent="0.2">
      <c r="A38" s="43">
        <v>46205</v>
      </c>
      <c r="B38" s="39">
        <v>2959</v>
      </c>
      <c r="C38" s="44" t="s">
        <v>161</v>
      </c>
      <c r="D38" s="38" t="s">
        <v>162</v>
      </c>
      <c r="E38" s="46">
        <v>1163885.2</v>
      </c>
    </row>
    <row r="39" spans="1:5" customFormat="1" ht="25.5" x14ac:dyDescent="0.2">
      <c r="A39" s="43">
        <v>46206</v>
      </c>
      <c r="B39" s="39">
        <v>2961</v>
      </c>
      <c r="C39" s="44" t="s">
        <v>142</v>
      </c>
      <c r="D39" s="38" t="s">
        <v>163</v>
      </c>
      <c r="E39" s="46">
        <v>2378779.06</v>
      </c>
    </row>
    <row r="40" spans="1:5" customFormat="1" ht="51" x14ac:dyDescent="0.2">
      <c r="A40" s="43">
        <v>46206</v>
      </c>
      <c r="B40" s="39">
        <v>2972</v>
      </c>
      <c r="C40" s="44" t="s">
        <v>164</v>
      </c>
      <c r="D40" s="38" t="s">
        <v>165</v>
      </c>
      <c r="E40" s="46">
        <v>300000</v>
      </c>
    </row>
    <row r="41" spans="1:5" customFormat="1" ht="38.25" x14ac:dyDescent="0.2">
      <c r="A41" s="43">
        <v>46206</v>
      </c>
      <c r="B41" s="39">
        <v>2973</v>
      </c>
      <c r="C41" s="44" t="s">
        <v>166</v>
      </c>
      <c r="D41" s="38" t="s">
        <v>167</v>
      </c>
      <c r="E41" s="46">
        <v>2755084</v>
      </c>
    </row>
    <row r="42" spans="1:5" customFormat="1" ht="38.25" x14ac:dyDescent="0.2">
      <c r="A42" s="43">
        <v>46206</v>
      </c>
      <c r="B42" s="39">
        <v>2979</v>
      </c>
      <c r="C42" s="44" t="s">
        <v>168</v>
      </c>
      <c r="D42" s="38" t="s">
        <v>169</v>
      </c>
      <c r="E42" s="46">
        <v>4013589.75</v>
      </c>
    </row>
    <row r="43" spans="1:5" customFormat="1" ht="51" x14ac:dyDescent="0.2">
      <c r="A43" s="43">
        <v>46206</v>
      </c>
      <c r="B43" s="39">
        <v>2980</v>
      </c>
      <c r="C43" s="44" t="s">
        <v>170</v>
      </c>
      <c r="D43" s="38" t="s">
        <v>171</v>
      </c>
      <c r="E43" s="46">
        <v>100000</v>
      </c>
    </row>
    <row r="44" spans="1:5" customFormat="1" ht="63.75" x14ac:dyDescent="0.2">
      <c r="A44" s="43">
        <v>46206</v>
      </c>
      <c r="B44" s="39">
        <v>2981</v>
      </c>
      <c r="C44" s="44" t="s">
        <v>172</v>
      </c>
      <c r="D44" s="38" t="s">
        <v>173</v>
      </c>
      <c r="E44" s="46">
        <v>2081934.61</v>
      </c>
    </row>
    <row r="45" spans="1:5" customFormat="1" ht="63.75" x14ac:dyDescent="0.2">
      <c r="A45" s="43">
        <v>46206</v>
      </c>
      <c r="B45" s="39">
        <v>2982</v>
      </c>
      <c r="C45" s="44" t="s">
        <v>174</v>
      </c>
      <c r="D45" s="38" t="s">
        <v>175</v>
      </c>
      <c r="E45" s="46">
        <v>11676.18</v>
      </c>
    </row>
    <row r="46" spans="1:5" customFormat="1" ht="63.75" x14ac:dyDescent="0.2">
      <c r="A46" s="43">
        <v>46206</v>
      </c>
      <c r="B46" s="39">
        <v>2983</v>
      </c>
      <c r="C46" s="44" t="s">
        <v>176</v>
      </c>
      <c r="D46" s="38" t="s">
        <v>177</v>
      </c>
      <c r="E46" s="46">
        <v>1452700</v>
      </c>
    </row>
    <row r="47" spans="1:5" customFormat="1" ht="76.5" x14ac:dyDescent="0.2">
      <c r="A47" s="43">
        <v>46206</v>
      </c>
      <c r="B47" s="39">
        <v>2984</v>
      </c>
      <c r="C47" s="44" t="s">
        <v>178</v>
      </c>
      <c r="D47" s="38" t="s">
        <v>179</v>
      </c>
      <c r="E47" s="46">
        <v>1000000</v>
      </c>
    </row>
    <row r="48" spans="1:5" customFormat="1" ht="63.75" x14ac:dyDescent="0.2">
      <c r="A48" s="43">
        <v>46209</v>
      </c>
      <c r="B48" s="39">
        <v>2990</v>
      </c>
      <c r="C48" s="44" t="s">
        <v>180</v>
      </c>
      <c r="D48" s="38" t="s">
        <v>181</v>
      </c>
      <c r="E48" s="46">
        <v>81666</v>
      </c>
    </row>
    <row r="49" spans="1:5" customFormat="1" ht="63.75" x14ac:dyDescent="0.2">
      <c r="A49" s="43">
        <v>46209</v>
      </c>
      <c r="B49" s="39">
        <v>2998</v>
      </c>
      <c r="C49" s="44" t="s">
        <v>182</v>
      </c>
      <c r="D49" s="38" t="s">
        <v>183</v>
      </c>
      <c r="E49" s="46">
        <v>788750</v>
      </c>
    </row>
    <row r="50" spans="1:5" customFormat="1" ht="63.75" x14ac:dyDescent="0.2">
      <c r="A50" s="43">
        <v>46209</v>
      </c>
      <c r="B50" s="39">
        <v>3000</v>
      </c>
      <c r="C50" s="44" t="s">
        <v>184</v>
      </c>
      <c r="D50" s="38" t="s">
        <v>185</v>
      </c>
      <c r="E50" s="46">
        <v>1297927.25</v>
      </c>
    </row>
    <row r="51" spans="1:5" customFormat="1" ht="76.5" x14ac:dyDescent="0.2">
      <c r="A51" s="43">
        <v>46209</v>
      </c>
      <c r="B51" s="39">
        <v>3001</v>
      </c>
      <c r="C51" s="44" t="s">
        <v>186</v>
      </c>
      <c r="D51" s="38" t="s">
        <v>187</v>
      </c>
      <c r="E51" s="46">
        <v>1163750</v>
      </c>
    </row>
    <row r="52" spans="1:5" customFormat="1" ht="63.75" x14ac:dyDescent="0.2">
      <c r="A52" s="43">
        <v>46209</v>
      </c>
      <c r="B52" s="39">
        <v>3004</v>
      </c>
      <c r="C52" s="44" t="s">
        <v>188</v>
      </c>
      <c r="D52" s="38" t="s">
        <v>189</v>
      </c>
      <c r="E52" s="46">
        <v>1012500</v>
      </c>
    </row>
    <row r="53" spans="1:5" customFormat="1" ht="76.5" x14ac:dyDescent="0.2">
      <c r="A53" s="43">
        <v>46209</v>
      </c>
      <c r="B53" s="39">
        <v>3006</v>
      </c>
      <c r="C53" s="44" t="s">
        <v>190</v>
      </c>
      <c r="D53" s="38" t="s">
        <v>191</v>
      </c>
      <c r="E53" s="46">
        <v>3000000</v>
      </c>
    </row>
    <row r="54" spans="1:5" customFormat="1" ht="76.5" x14ac:dyDescent="0.2">
      <c r="A54" s="43">
        <v>46209</v>
      </c>
      <c r="B54" s="39">
        <v>3009</v>
      </c>
      <c r="C54" s="44" t="s">
        <v>192</v>
      </c>
      <c r="D54" s="38" t="s">
        <v>193</v>
      </c>
      <c r="E54" s="46">
        <v>2105000</v>
      </c>
    </row>
    <row r="55" spans="1:5" customFormat="1" ht="63.75" x14ac:dyDescent="0.2">
      <c r="A55" s="43">
        <v>46209</v>
      </c>
      <c r="B55" s="39">
        <v>3011</v>
      </c>
      <c r="C55" s="44" t="s">
        <v>194</v>
      </c>
      <c r="D55" s="38" t="s">
        <v>195</v>
      </c>
      <c r="E55" s="46">
        <v>550000</v>
      </c>
    </row>
    <row r="56" spans="1:5" customFormat="1" ht="63.75" x14ac:dyDescent="0.2">
      <c r="A56" s="43">
        <v>46209</v>
      </c>
      <c r="B56" s="39">
        <v>3013</v>
      </c>
      <c r="C56" s="44" t="s">
        <v>196</v>
      </c>
      <c r="D56" s="38" t="s">
        <v>197</v>
      </c>
      <c r="E56" s="46">
        <v>729700</v>
      </c>
    </row>
    <row r="57" spans="1:5" customFormat="1" ht="76.5" x14ac:dyDescent="0.2">
      <c r="A57" s="43">
        <v>46209</v>
      </c>
      <c r="B57" s="39">
        <v>3014</v>
      </c>
      <c r="C57" s="44" t="s">
        <v>198</v>
      </c>
      <c r="D57" s="38" t="s">
        <v>199</v>
      </c>
      <c r="E57" s="46">
        <v>262500</v>
      </c>
    </row>
    <row r="58" spans="1:5" customFormat="1" ht="38.25" x14ac:dyDescent="0.2">
      <c r="A58" s="43">
        <v>46209</v>
      </c>
      <c r="B58" s="39">
        <v>3015</v>
      </c>
      <c r="C58" s="44" t="s">
        <v>200</v>
      </c>
      <c r="D58" s="38" t="s">
        <v>201</v>
      </c>
      <c r="E58" s="46">
        <v>22000</v>
      </c>
    </row>
    <row r="59" spans="1:5" customFormat="1" ht="38.25" x14ac:dyDescent="0.2">
      <c r="A59" s="43">
        <v>46209</v>
      </c>
      <c r="B59" s="39">
        <v>3016</v>
      </c>
      <c r="C59" s="44" t="s">
        <v>202</v>
      </c>
      <c r="D59" s="38" t="s">
        <v>203</v>
      </c>
      <c r="E59" s="46">
        <v>22028</v>
      </c>
    </row>
    <row r="60" spans="1:5" customFormat="1" ht="25.5" x14ac:dyDescent="0.2">
      <c r="A60" s="43">
        <v>46210</v>
      </c>
      <c r="B60" s="39">
        <v>3023</v>
      </c>
      <c r="C60" s="44" t="s">
        <v>142</v>
      </c>
      <c r="D60" s="38" t="s">
        <v>204</v>
      </c>
      <c r="E60" s="46">
        <v>70000</v>
      </c>
    </row>
    <row r="61" spans="1:5" customFormat="1" ht="25.5" x14ac:dyDescent="0.2">
      <c r="A61" s="43">
        <v>46210</v>
      </c>
      <c r="B61" s="39">
        <v>3025</v>
      </c>
      <c r="C61" s="44" t="s">
        <v>142</v>
      </c>
      <c r="D61" s="38" t="s">
        <v>205</v>
      </c>
      <c r="E61" s="46">
        <v>283802.49</v>
      </c>
    </row>
    <row r="62" spans="1:5" customFormat="1" ht="63.75" x14ac:dyDescent="0.2">
      <c r="A62" s="43">
        <v>46210</v>
      </c>
      <c r="B62" s="39">
        <v>3034</v>
      </c>
      <c r="C62" s="44" t="s">
        <v>206</v>
      </c>
      <c r="D62" s="38" t="s">
        <v>207</v>
      </c>
      <c r="E62" s="46">
        <v>13272260.5</v>
      </c>
    </row>
    <row r="63" spans="1:5" customFormat="1" ht="51" x14ac:dyDescent="0.2">
      <c r="A63" s="43">
        <v>46210</v>
      </c>
      <c r="B63" s="39">
        <v>3037</v>
      </c>
      <c r="C63" s="44" t="s">
        <v>208</v>
      </c>
      <c r="D63" s="38" t="s">
        <v>209</v>
      </c>
      <c r="E63" s="46">
        <v>92040</v>
      </c>
    </row>
    <row r="64" spans="1:5" customFormat="1" ht="51" x14ac:dyDescent="0.2">
      <c r="A64" s="43">
        <v>46210</v>
      </c>
      <c r="B64" s="39">
        <v>3040</v>
      </c>
      <c r="C64" s="44" t="s">
        <v>210</v>
      </c>
      <c r="D64" s="38" t="s">
        <v>211</v>
      </c>
      <c r="E64" s="46">
        <v>76300</v>
      </c>
    </row>
    <row r="65" spans="1:5" customFormat="1" ht="51" x14ac:dyDescent="0.2">
      <c r="A65" s="43">
        <v>46211</v>
      </c>
      <c r="B65" s="39">
        <v>3063</v>
      </c>
      <c r="C65" s="44" t="s">
        <v>212</v>
      </c>
      <c r="D65" s="38" t="s">
        <v>213</v>
      </c>
      <c r="E65" s="46">
        <v>62941.16</v>
      </c>
    </row>
    <row r="66" spans="1:5" customFormat="1" ht="63.75" x14ac:dyDescent="0.2">
      <c r="A66" s="43">
        <v>46211</v>
      </c>
      <c r="B66" s="39">
        <v>3065</v>
      </c>
      <c r="C66" s="44" t="s">
        <v>214</v>
      </c>
      <c r="D66" s="38" t="s">
        <v>215</v>
      </c>
      <c r="E66" s="46">
        <v>1557500</v>
      </c>
    </row>
    <row r="67" spans="1:5" customFormat="1" ht="63.75" x14ac:dyDescent="0.2">
      <c r="A67" s="43">
        <v>46211</v>
      </c>
      <c r="B67" s="39">
        <v>3067</v>
      </c>
      <c r="C67" s="44" t="s">
        <v>216</v>
      </c>
      <c r="D67" s="38" t="s">
        <v>217</v>
      </c>
      <c r="E67" s="46">
        <v>877500</v>
      </c>
    </row>
    <row r="68" spans="1:5" customFormat="1" ht="76.5" x14ac:dyDescent="0.2">
      <c r="A68" s="43">
        <v>46211</v>
      </c>
      <c r="B68" s="39">
        <v>3078</v>
      </c>
      <c r="C68" s="44" t="s">
        <v>218</v>
      </c>
      <c r="D68" s="38" t="s">
        <v>219</v>
      </c>
      <c r="E68" s="46">
        <v>2175000</v>
      </c>
    </row>
    <row r="69" spans="1:5" customFormat="1" ht="63.75" x14ac:dyDescent="0.2">
      <c r="A69" s="43">
        <v>46211</v>
      </c>
      <c r="B69" s="39">
        <v>3079</v>
      </c>
      <c r="C69" s="44" t="s">
        <v>220</v>
      </c>
      <c r="D69" s="38" t="s">
        <v>221</v>
      </c>
      <c r="E69" s="46">
        <v>1500</v>
      </c>
    </row>
    <row r="70" spans="1:5" customFormat="1" ht="51" x14ac:dyDescent="0.2">
      <c r="A70" s="43">
        <v>46211</v>
      </c>
      <c r="B70" s="39">
        <v>3080</v>
      </c>
      <c r="C70" s="44" t="s">
        <v>222</v>
      </c>
      <c r="D70" s="38" t="s">
        <v>223</v>
      </c>
      <c r="E70" s="46">
        <v>32570</v>
      </c>
    </row>
    <row r="71" spans="1:5" customFormat="1" ht="51" x14ac:dyDescent="0.2">
      <c r="A71" s="43">
        <v>46211</v>
      </c>
      <c r="B71" s="39">
        <v>3083</v>
      </c>
      <c r="C71" s="44" t="s">
        <v>224</v>
      </c>
      <c r="D71" s="38" t="s">
        <v>225</v>
      </c>
      <c r="E71" s="46">
        <v>3468584.27</v>
      </c>
    </row>
    <row r="72" spans="1:5" customFormat="1" ht="51" x14ac:dyDescent="0.2">
      <c r="A72" s="43">
        <v>46212</v>
      </c>
      <c r="B72" s="39">
        <v>3096</v>
      </c>
      <c r="C72" s="44" t="s">
        <v>226</v>
      </c>
      <c r="D72" s="38" t="s">
        <v>227</v>
      </c>
      <c r="E72" s="46">
        <v>4080.72</v>
      </c>
    </row>
    <row r="73" spans="1:5" customFormat="1" ht="76.5" x14ac:dyDescent="0.2">
      <c r="A73" s="43">
        <v>46212</v>
      </c>
      <c r="B73" s="39">
        <v>3097</v>
      </c>
      <c r="C73" s="44" t="s">
        <v>228</v>
      </c>
      <c r="D73" s="38" t="s">
        <v>229</v>
      </c>
      <c r="E73" s="46">
        <v>59000</v>
      </c>
    </row>
    <row r="74" spans="1:5" customFormat="1" ht="76.5" x14ac:dyDescent="0.2">
      <c r="A74" s="43">
        <v>46212</v>
      </c>
      <c r="B74" s="39">
        <v>3103</v>
      </c>
      <c r="C74" s="44" t="s">
        <v>230</v>
      </c>
      <c r="D74" s="38" t="s">
        <v>231</v>
      </c>
      <c r="E74" s="46">
        <v>13884.42</v>
      </c>
    </row>
    <row r="75" spans="1:5" customFormat="1" ht="63.75" x14ac:dyDescent="0.2">
      <c r="A75" s="43">
        <v>46212</v>
      </c>
      <c r="B75" s="39">
        <v>3104</v>
      </c>
      <c r="C75" s="44" t="s">
        <v>232</v>
      </c>
      <c r="D75" s="38" t="s">
        <v>233</v>
      </c>
      <c r="E75" s="46">
        <v>37878</v>
      </c>
    </row>
    <row r="76" spans="1:5" customFormat="1" ht="63.75" x14ac:dyDescent="0.2">
      <c r="A76" s="43">
        <v>46212</v>
      </c>
      <c r="B76" s="39">
        <v>3113</v>
      </c>
      <c r="C76" s="44" t="s">
        <v>230</v>
      </c>
      <c r="D76" s="38" t="s">
        <v>234</v>
      </c>
      <c r="E76" s="46">
        <v>117882.87</v>
      </c>
    </row>
    <row r="77" spans="1:5" customFormat="1" ht="63.75" x14ac:dyDescent="0.2">
      <c r="A77" s="43">
        <v>46212</v>
      </c>
      <c r="B77" s="39">
        <v>3120</v>
      </c>
      <c r="C77" s="44" t="s">
        <v>174</v>
      </c>
      <c r="D77" s="38" t="s">
        <v>235</v>
      </c>
      <c r="E77" s="46">
        <v>52803.73</v>
      </c>
    </row>
    <row r="78" spans="1:5" customFormat="1" ht="76.5" x14ac:dyDescent="0.2">
      <c r="A78" s="43">
        <v>46212</v>
      </c>
      <c r="B78" s="39">
        <v>3121</v>
      </c>
      <c r="C78" s="44" t="s">
        <v>236</v>
      </c>
      <c r="D78" s="38" t="s">
        <v>237</v>
      </c>
      <c r="E78" s="46">
        <v>68732.399999999994</v>
      </c>
    </row>
    <row r="79" spans="1:5" customFormat="1" ht="51" x14ac:dyDescent="0.2">
      <c r="A79" s="43">
        <v>46212</v>
      </c>
      <c r="B79" s="39">
        <v>3135</v>
      </c>
      <c r="C79" s="44" t="s">
        <v>238</v>
      </c>
      <c r="D79" s="38" t="s">
        <v>239</v>
      </c>
      <c r="E79" s="46">
        <v>74328</v>
      </c>
    </row>
    <row r="80" spans="1:5" customFormat="1" ht="63.75" x14ac:dyDescent="0.2">
      <c r="A80" s="43">
        <v>46213</v>
      </c>
      <c r="B80" s="39">
        <v>3143</v>
      </c>
      <c r="C80" s="44" t="s">
        <v>240</v>
      </c>
      <c r="D80" s="38" t="s">
        <v>241</v>
      </c>
      <c r="E80" s="46">
        <v>394509.38</v>
      </c>
    </row>
    <row r="81" spans="1:5" customFormat="1" ht="63.75" x14ac:dyDescent="0.2">
      <c r="A81" s="43">
        <v>46213</v>
      </c>
      <c r="B81" s="39">
        <v>3145</v>
      </c>
      <c r="C81" s="44" t="s">
        <v>230</v>
      </c>
      <c r="D81" s="38" t="s">
        <v>242</v>
      </c>
      <c r="E81" s="46">
        <v>244583.89</v>
      </c>
    </row>
    <row r="82" spans="1:5" customFormat="1" ht="38.25" x14ac:dyDescent="0.2">
      <c r="A82" s="43">
        <v>46213</v>
      </c>
      <c r="B82" s="39">
        <v>3149</v>
      </c>
      <c r="C82" s="44" t="s">
        <v>243</v>
      </c>
      <c r="D82" s="38" t="s">
        <v>244</v>
      </c>
      <c r="E82" s="46">
        <v>12189168.629999999</v>
      </c>
    </row>
    <row r="83" spans="1:5" customFormat="1" ht="63.75" x14ac:dyDescent="0.2">
      <c r="A83" s="43">
        <v>46213</v>
      </c>
      <c r="B83" s="39">
        <v>3171</v>
      </c>
      <c r="C83" s="44" t="s">
        <v>245</v>
      </c>
      <c r="D83" s="38" t="s">
        <v>246</v>
      </c>
      <c r="E83" s="46">
        <v>71980</v>
      </c>
    </row>
    <row r="84" spans="1:5" customFormat="1" ht="63.75" x14ac:dyDescent="0.2">
      <c r="A84" s="43">
        <v>46213</v>
      </c>
      <c r="B84" s="39">
        <v>3173</v>
      </c>
      <c r="C84" s="44" t="s">
        <v>247</v>
      </c>
      <c r="D84" s="38" t="s">
        <v>248</v>
      </c>
      <c r="E84" s="46">
        <v>186666.62</v>
      </c>
    </row>
    <row r="85" spans="1:5" customFormat="1" ht="38.25" x14ac:dyDescent="0.2">
      <c r="A85" s="43">
        <v>46213</v>
      </c>
      <c r="B85" s="39">
        <v>3176</v>
      </c>
      <c r="C85" s="44" t="s">
        <v>249</v>
      </c>
      <c r="D85" s="38" t="s">
        <v>250</v>
      </c>
      <c r="E85" s="46">
        <v>100000</v>
      </c>
    </row>
    <row r="86" spans="1:5" customFormat="1" ht="51" x14ac:dyDescent="0.2">
      <c r="A86" s="43">
        <v>46213</v>
      </c>
      <c r="B86" s="39">
        <v>3177</v>
      </c>
      <c r="C86" s="44" t="s">
        <v>251</v>
      </c>
      <c r="D86" s="38" t="s">
        <v>252</v>
      </c>
      <c r="E86" s="46">
        <v>140000</v>
      </c>
    </row>
    <row r="87" spans="1:5" customFormat="1" ht="76.5" x14ac:dyDescent="0.2">
      <c r="A87" s="43">
        <v>46213</v>
      </c>
      <c r="B87" s="39">
        <v>3185</v>
      </c>
      <c r="C87" s="44" t="s">
        <v>253</v>
      </c>
      <c r="D87" s="38" t="s">
        <v>254</v>
      </c>
      <c r="E87" s="46">
        <v>438255.67</v>
      </c>
    </row>
    <row r="88" spans="1:5" customFormat="1" ht="76.5" x14ac:dyDescent="0.2">
      <c r="A88" s="43">
        <v>46213</v>
      </c>
      <c r="B88" s="39">
        <v>3188</v>
      </c>
      <c r="C88" s="44" t="s">
        <v>230</v>
      </c>
      <c r="D88" s="38" t="s">
        <v>255</v>
      </c>
      <c r="E88" s="46">
        <v>369031.67999999999</v>
      </c>
    </row>
    <row r="89" spans="1:5" customFormat="1" x14ac:dyDescent="0.2">
      <c r="A89" s="43">
        <v>46216</v>
      </c>
      <c r="B89" s="39">
        <v>3196</v>
      </c>
      <c r="C89" s="44" t="s">
        <v>256</v>
      </c>
      <c r="D89" s="38" t="s">
        <v>257</v>
      </c>
      <c r="E89" s="46">
        <v>23654180.760000002</v>
      </c>
    </row>
    <row r="90" spans="1:5" customFormat="1" x14ac:dyDescent="0.2">
      <c r="A90" s="43">
        <v>46216</v>
      </c>
      <c r="B90" s="39">
        <v>3198</v>
      </c>
      <c r="C90" s="44" t="s">
        <v>256</v>
      </c>
      <c r="D90" s="38" t="s">
        <v>258</v>
      </c>
      <c r="E90" s="46">
        <v>11924066.439999999</v>
      </c>
    </row>
    <row r="91" spans="1:5" customFormat="1" x14ac:dyDescent="0.2">
      <c r="A91" s="43">
        <v>46216</v>
      </c>
      <c r="B91" s="39">
        <v>3200</v>
      </c>
      <c r="C91" s="44" t="s">
        <v>256</v>
      </c>
      <c r="D91" s="38" t="s">
        <v>259</v>
      </c>
      <c r="E91" s="46">
        <v>4991348.3499999996</v>
      </c>
    </row>
    <row r="92" spans="1:5" customFormat="1" x14ac:dyDescent="0.2">
      <c r="A92" s="43">
        <v>46216</v>
      </c>
      <c r="B92" s="39">
        <v>3202</v>
      </c>
      <c r="C92" s="44" t="s">
        <v>256</v>
      </c>
      <c r="D92" s="38" t="s">
        <v>260</v>
      </c>
      <c r="E92" s="46">
        <v>2196274.5</v>
      </c>
    </row>
    <row r="93" spans="1:5" customFormat="1" x14ac:dyDescent="0.2">
      <c r="A93" s="43">
        <v>46216</v>
      </c>
      <c r="B93" s="39">
        <v>3204</v>
      </c>
      <c r="C93" s="44" t="s">
        <v>256</v>
      </c>
      <c r="D93" s="38" t="s">
        <v>261</v>
      </c>
      <c r="E93" s="46">
        <v>1045884.27</v>
      </c>
    </row>
    <row r="94" spans="1:5" customFormat="1" ht="25.5" x14ac:dyDescent="0.2">
      <c r="A94" s="43">
        <v>46216</v>
      </c>
      <c r="B94" s="39">
        <v>3215</v>
      </c>
      <c r="C94" s="44" t="s">
        <v>142</v>
      </c>
      <c r="D94" s="38" t="s">
        <v>262</v>
      </c>
      <c r="E94" s="46">
        <v>2821000</v>
      </c>
    </row>
    <row r="95" spans="1:5" customFormat="1" ht="51" x14ac:dyDescent="0.2">
      <c r="A95" s="43">
        <v>46216</v>
      </c>
      <c r="B95" s="39">
        <v>3216</v>
      </c>
      <c r="C95" s="44" t="s">
        <v>263</v>
      </c>
      <c r="D95" s="38" t="s">
        <v>264</v>
      </c>
      <c r="E95" s="46">
        <v>380010.21</v>
      </c>
    </row>
    <row r="96" spans="1:5" customFormat="1" ht="25.5" x14ac:dyDescent="0.2">
      <c r="A96" s="43">
        <v>46216</v>
      </c>
      <c r="B96" s="39">
        <v>3218</v>
      </c>
      <c r="C96" s="44" t="s">
        <v>142</v>
      </c>
      <c r="D96" s="38" t="s">
        <v>265</v>
      </c>
      <c r="E96" s="46">
        <v>20000</v>
      </c>
    </row>
    <row r="97" spans="1:5" customFormat="1" x14ac:dyDescent="0.2">
      <c r="A97" s="43">
        <v>46216</v>
      </c>
      <c r="B97" s="39">
        <v>3220</v>
      </c>
      <c r="C97" s="44" t="s">
        <v>256</v>
      </c>
      <c r="D97" s="38" t="s">
        <v>266</v>
      </c>
      <c r="E97" s="46">
        <v>25560331.390000001</v>
      </c>
    </row>
    <row r="98" spans="1:5" customFormat="1" x14ac:dyDescent="0.2">
      <c r="A98" s="43">
        <v>46216</v>
      </c>
      <c r="B98" s="39">
        <v>3222</v>
      </c>
      <c r="C98" s="44" t="s">
        <v>256</v>
      </c>
      <c r="D98" s="38" t="s">
        <v>267</v>
      </c>
      <c r="E98" s="46">
        <v>80703</v>
      </c>
    </row>
    <row r="99" spans="1:5" customFormat="1" x14ac:dyDescent="0.2">
      <c r="A99" s="43">
        <v>46216</v>
      </c>
      <c r="B99" s="39">
        <v>3225</v>
      </c>
      <c r="C99" s="44" t="s">
        <v>256</v>
      </c>
      <c r="D99" s="38" t="s">
        <v>268</v>
      </c>
      <c r="E99" s="46">
        <v>86467.5</v>
      </c>
    </row>
    <row r="100" spans="1:5" customFormat="1" x14ac:dyDescent="0.2">
      <c r="A100" s="43">
        <v>46216</v>
      </c>
      <c r="B100" s="39">
        <v>3227</v>
      </c>
      <c r="C100" s="44" t="s">
        <v>256</v>
      </c>
      <c r="D100" s="38" t="s">
        <v>269</v>
      </c>
      <c r="E100" s="46">
        <v>55339.199999999997</v>
      </c>
    </row>
    <row r="101" spans="1:5" customFormat="1" x14ac:dyDescent="0.2">
      <c r="A101" s="43">
        <v>46216</v>
      </c>
      <c r="B101" s="39">
        <v>3229</v>
      </c>
      <c r="C101" s="44" t="s">
        <v>256</v>
      </c>
      <c r="D101" s="38" t="s">
        <v>270</v>
      </c>
      <c r="E101" s="46">
        <v>1018587.15</v>
      </c>
    </row>
    <row r="102" spans="1:5" customFormat="1" ht="51" x14ac:dyDescent="0.2">
      <c r="A102" s="43">
        <v>46216</v>
      </c>
      <c r="B102" s="39">
        <v>3231</v>
      </c>
      <c r="C102" s="44" t="s">
        <v>134</v>
      </c>
      <c r="D102" s="38" t="s">
        <v>271</v>
      </c>
      <c r="E102" s="46">
        <v>300000</v>
      </c>
    </row>
    <row r="103" spans="1:5" customFormat="1" ht="38.25" x14ac:dyDescent="0.2">
      <c r="A103" s="43">
        <v>46217</v>
      </c>
      <c r="B103" s="39">
        <v>3239</v>
      </c>
      <c r="C103" s="44" t="s">
        <v>272</v>
      </c>
      <c r="D103" s="38" t="s">
        <v>273</v>
      </c>
      <c r="E103" s="46">
        <v>100000</v>
      </c>
    </row>
    <row r="104" spans="1:5" customFormat="1" ht="38.25" x14ac:dyDescent="0.2">
      <c r="A104" s="43">
        <v>46217</v>
      </c>
      <c r="B104" s="39">
        <v>3240</v>
      </c>
      <c r="C104" s="44" t="s">
        <v>170</v>
      </c>
      <c r="D104" s="38" t="s">
        <v>274</v>
      </c>
      <c r="E104" s="46">
        <v>350000</v>
      </c>
    </row>
    <row r="105" spans="1:5" customFormat="1" ht="38.25" x14ac:dyDescent="0.2">
      <c r="A105" s="43">
        <v>46217</v>
      </c>
      <c r="B105" s="39">
        <v>3242</v>
      </c>
      <c r="C105" s="44" t="s">
        <v>275</v>
      </c>
      <c r="D105" s="38" t="s">
        <v>276</v>
      </c>
      <c r="E105" s="46">
        <v>100000</v>
      </c>
    </row>
    <row r="106" spans="1:5" customFormat="1" ht="51" x14ac:dyDescent="0.2">
      <c r="A106" s="43">
        <v>46217</v>
      </c>
      <c r="B106" s="39">
        <v>3243</v>
      </c>
      <c r="C106" s="44" t="s">
        <v>277</v>
      </c>
      <c r="D106" s="38" t="s">
        <v>278</v>
      </c>
      <c r="E106" s="46">
        <v>50445</v>
      </c>
    </row>
    <row r="107" spans="1:5" customFormat="1" ht="25.5" x14ac:dyDescent="0.2">
      <c r="A107" s="43">
        <v>46217</v>
      </c>
      <c r="B107" s="39">
        <v>3244</v>
      </c>
      <c r="C107" s="44" t="s">
        <v>142</v>
      </c>
      <c r="D107" s="38" t="s">
        <v>143</v>
      </c>
      <c r="E107" s="46">
        <v>155897.31</v>
      </c>
    </row>
    <row r="108" spans="1:5" customFormat="1" ht="38.25" x14ac:dyDescent="0.2">
      <c r="A108" s="43">
        <v>46218</v>
      </c>
      <c r="B108" s="39">
        <v>3251</v>
      </c>
      <c r="C108" s="44" t="s">
        <v>279</v>
      </c>
      <c r="D108" s="38" t="s">
        <v>280</v>
      </c>
      <c r="E108" s="46">
        <v>30000</v>
      </c>
    </row>
    <row r="109" spans="1:5" customFormat="1" ht="63.75" x14ac:dyDescent="0.2">
      <c r="A109" s="43">
        <v>46218</v>
      </c>
      <c r="B109" s="39">
        <v>3261</v>
      </c>
      <c r="C109" s="44" t="s">
        <v>281</v>
      </c>
      <c r="D109" s="38" t="s">
        <v>282</v>
      </c>
      <c r="E109" s="46">
        <v>58543</v>
      </c>
    </row>
    <row r="110" spans="1:5" customFormat="1" ht="51" x14ac:dyDescent="0.2">
      <c r="A110" s="43">
        <v>46219</v>
      </c>
      <c r="B110" s="39">
        <v>3272</v>
      </c>
      <c r="C110" s="44" t="s">
        <v>283</v>
      </c>
      <c r="D110" s="38" t="s">
        <v>284</v>
      </c>
      <c r="E110" s="46">
        <v>26706.93</v>
      </c>
    </row>
    <row r="111" spans="1:5" customFormat="1" ht="76.5" x14ac:dyDescent="0.2">
      <c r="A111" s="43">
        <v>46219</v>
      </c>
      <c r="B111" s="39">
        <v>3275</v>
      </c>
      <c r="C111" s="44" t="s">
        <v>285</v>
      </c>
      <c r="D111" s="38" t="s">
        <v>286</v>
      </c>
      <c r="E111" s="46">
        <v>1928</v>
      </c>
    </row>
    <row r="112" spans="1:5" customFormat="1" ht="63.75" x14ac:dyDescent="0.2">
      <c r="A112" s="43">
        <v>46219</v>
      </c>
      <c r="B112" s="39">
        <v>3287</v>
      </c>
      <c r="C112" s="44" t="s">
        <v>281</v>
      </c>
      <c r="D112" s="38" t="s">
        <v>287</v>
      </c>
      <c r="E112" s="46">
        <v>41949</v>
      </c>
    </row>
    <row r="113" spans="1:5" customFormat="1" ht="51" x14ac:dyDescent="0.2">
      <c r="A113" s="43">
        <v>46219</v>
      </c>
      <c r="B113" s="39">
        <v>3289</v>
      </c>
      <c r="C113" s="44" t="s">
        <v>288</v>
      </c>
      <c r="D113" s="38" t="s">
        <v>289</v>
      </c>
      <c r="E113" s="46">
        <v>254976.8</v>
      </c>
    </row>
    <row r="114" spans="1:5" customFormat="1" ht="51" x14ac:dyDescent="0.2">
      <c r="A114" s="43">
        <v>46219</v>
      </c>
      <c r="B114" s="39">
        <v>3297</v>
      </c>
      <c r="C114" s="44" t="s">
        <v>290</v>
      </c>
      <c r="D114" s="38" t="s">
        <v>291</v>
      </c>
      <c r="E114" s="46">
        <v>144936.10999999999</v>
      </c>
    </row>
    <row r="115" spans="1:5" customFormat="1" ht="51" x14ac:dyDescent="0.2">
      <c r="A115" s="43">
        <v>46219</v>
      </c>
      <c r="B115" s="39">
        <v>3302</v>
      </c>
      <c r="C115" s="44" t="s">
        <v>128</v>
      </c>
      <c r="D115" s="38" t="s">
        <v>292</v>
      </c>
      <c r="E115" s="46">
        <v>2248283.35</v>
      </c>
    </row>
    <row r="116" spans="1:5" customFormat="1" ht="51" x14ac:dyDescent="0.2">
      <c r="A116" s="43">
        <v>46219</v>
      </c>
      <c r="B116" s="39">
        <v>3303</v>
      </c>
      <c r="C116" s="44" t="s">
        <v>293</v>
      </c>
      <c r="D116" s="38" t="s">
        <v>294</v>
      </c>
      <c r="E116" s="46">
        <v>354000</v>
      </c>
    </row>
    <row r="117" spans="1:5" customFormat="1" ht="51" x14ac:dyDescent="0.2">
      <c r="A117" s="43">
        <v>46219</v>
      </c>
      <c r="B117" s="39">
        <v>3304</v>
      </c>
      <c r="C117" s="44" t="s">
        <v>295</v>
      </c>
      <c r="D117" s="38" t="s">
        <v>296</v>
      </c>
      <c r="E117" s="46">
        <v>100000</v>
      </c>
    </row>
    <row r="118" spans="1:5" customFormat="1" ht="51" x14ac:dyDescent="0.2">
      <c r="A118" s="43">
        <v>46219</v>
      </c>
      <c r="B118" s="39">
        <v>3315</v>
      </c>
      <c r="C118" s="44" t="s">
        <v>297</v>
      </c>
      <c r="D118" s="38" t="s">
        <v>298</v>
      </c>
      <c r="E118" s="46">
        <v>941922.64</v>
      </c>
    </row>
    <row r="119" spans="1:5" customFormat="1" ht="51" x14ac:dyDescent="0.2">
      <c r="A119" s="43">
        <v>46219</v>
      </c>
      <c r="B119" s="39">
        <v>3316</v>
      </c>
      <c r="C119" s="44" t="s">
        <v>299</v>
      </c>
      <c r="D119" s="38" t="s">
        <v>300</v>
      </c>
      <c r="E119" s="46">
        <v>150000.01</v>
      </c>
    </row>
    <row r="120" spans="1:5" customFormat="1" ht="51" x14ac:dyDescent="0.2">
      <c r="A120" s="43">
        <v>46219</v>
      </c>
      <c r="B120" s="39">
        <v>3317</v>
      </c>
      <c r="C120" s="44" t="s">
        <v>301</v>
      </c>
      <c r="D120" s="38" t="s">
        <v>302</v>
      </c>
      <c r="E120" s="46">
        <v>30000</v>
      </c>
    </row>
    <row r="121" spans="1:5" customFormat="1" ht="51" x14ac:dyDescent="0.2">
      <c r="A121" s="43">
        <v>46219</v>
      </c>
      <c r="B121" s="39">
        <v>3318</v>
      </c>
      <c r="C121" s="44" t="s">
        <v>303</v>
      </c>
      <c r="D121" s="38" t="s">
        <v>304</v>
      </c>
      <c r="E121" s="46">
        <v>100000</v>
      </c>
    </row>
    <row r="122" spans="1:5" customFormat="1" ht="51" x14ac:dyDescent="0.2">
      <c r="A122" s="43">
        <v>46219</v>
      </c>
      <c r="B122" s="39">
        <v>3320</v>
      </c>
      <c r="C122" s="44" t="s">
        <v>305</v>
      </c>
      <c r="D122" s="38" t="s">
        <v>306</v>
      </c>
      <c r="E122" s="46">
        <v>28808959.25</v>
      </c>
    </row>
    <row r="123" spans="1:5" customFormat="1" ht="63.75" x14ac:dyDescent="0.2">
      <c r="A123" s="43">
        <v>46219</v>
      </c>
      <c r="B123" s="39">
        <v>3323</v>
      </c>
      <c r="C123" s="44" t="s">
        <v>307</v>
      </c>
      <c r="D123" s="38" t="s">
        <v>308</v>
      </c>
      <c r="E123" s="46">
        <v>79999.990000000005</v>
      </c>
    </row>
    <row r="124" spans="1:5" customFormat="1" ht="51" x14ac:dyDescent="0.2">
      <c r="A124" s="43">
        <v>46219</v>
      </c>
      <c r="B124" s="39">
        <v>3324</v>
      </c>
      <c r="C124" s="44" t="s">
        <v>309</v>
      </c>
      <c r="D124" s="38" t="s">
        <v>310</v>
      </c>
      <c r="E124" s="46">
        <v>297124.38</v>
      </c>
    </row>
    <row r="125" spans="1:5" customFormat="1" ht="25.5" x14ac:dyDescent="0.2">
      <c r="A125" s="43">
        <v>46223</v>
      </c>
      <c r="B125" s="39">
        <v>3358</v>
      </c>
      <c r="C125" s="44" t="s">
        <v>142</v>
      </c>
      <c r="D125" s="38" t="s">
        <v>311</v>
      </c>
      <c r="E125" s="46">
        <v>80000</v>
      </c>
    </row>
    <row r="126" spans="1:5" customFormat="1" ht="38.25" x14ac:dyDescent="0.2">
      <c r="A126" s="43">
        <v>46223</v>
      </c>
      <c r="B126" s="39">
        <v>3371</v>
      </c>
      <c r="C126" s="44" t="s">
        <v>312</v>
      </c>
      <c r="D126" s="38" t="s">
        <v>313</v>
      </c>
      <c r="E126" s="46">
        <v>100000</v>
      </c>
    </row>
    <row r="127" spans="1:5" customFormat="1" ht="63.75" x14ac:dyDescent="0.2">
      <c r="A127" s="43">
        <v>46223</v>
      </c>
      <c r="B127" s="39">
        <v>3372</v>
      </c>
      <c r="C127" s="44" t="s">
        <v>314</v>
      </c>
      <c r="D127" s="38" t="s">
        <v>315</v>
      </c>
      <c r="E127" s="46">
        <v>80000.009999999995</v>
      </c>
    </row>
    <row r="128" spans="1:5" customFormat="1" ht="63.75" x14ac:dyDescent="0.2">
      <c r="A128" s="43">
        <v>46223</v>
      </c>
      <c r="B128" s="39">
        <v>3375</v>
      </c>
      <c r="C128" s="44" t="s">
        <v>316</v>
      </c>
      <c r="D128" s="38" t="s">
        <v>317</v>
      </c>
      <c r="E128" s="46">
        <v>487500</v>
      </c>
    </row>
    <row r="129" spans="1:5" customFormat="1" ht="76.5" x14ac:dyDescent="0.2">
      <c r="A129" s="43">
        <v>46223</v>
      </c>
      <c r="B129" s="39">
        <v>3376</v>
      </c>
      <c r="C129" s="44" t="s">
        <v>230</v>
      </c>
      <c r="D129" s="38" t="s">
        <v>318</v>
      </c>
      <c r="E129" s="46">
        <v>626060.79</v>
      </c>
    </row>
    <row r="130" spans="1:5" customFormat="1" ht="76.5" x14ac:dyDescent="0.2">
      <c r="A130" s="43">
        <v>46224</v>
      </c>
      <c r="B130" s="39">
        <v>3382</v>
      </c>
      <c r="C130" s="44" t="s">
        <v>319</v>
      </c>
      <c r="D130" s="38" t="s">
        <v>320</v>
      </c>
      <c r="E130" s="46">
        <v>90481.52</v>
      </c>
    </row>
    <row r="131" spans="1:5" customFormat="1" ht="63.75" x14ac:dyDescent="0.2">
      <c r="A131" s="43">
        <v>46224</v>
      </c>
      <c r="B131" s="39">
        <v>3406</v>
      </c>
      <c r="C131" s="44" t="s">
        <v>321</v>
      </c>
      <c r="D131" s="38" t="s">
        <v>322</v>
      </c>
      <c r="E131" s="46">
        <v>7137730.0300000003</v>
      </c>
    </row>
    <row r="132" spans="1:5" customFormat="1" ht="25.5" x14ac:dyDescent="0.2">
      <c r="A132" s="43">
        <v>46225</v>
      </c>
      <c r="B132" s="39">
        <v>3417</v>
      </c>
      <c r="C132" s="44" t="s">
        <v>142</v>
      </c>
      <c r="D132" s="38" t="s">
        <v>323</v>
      </c>
      <c r="E132" s="46">
        <v>4553258.5</v>
      </c>
    </row>
    <row r="133" spans="1:5" customFormat="1" ht="25.5" x14ac:dyDescent="0.2">
      <c r="A133" s="43">
        <v>46225</v>
      </c>
      <c r="B133" s="39">
        <v>3419</v>
      </c>
      <c r="C133" s="44" t="s">
        <v>142</v>
      </c>
      <c r="D133" s="38" t="s">
        <v>324</v>
      </c>
      <c r="E133" s="46">
        <v>2242100</v>
      </c>
    </row>
    <row r="134" spans="1:5" customFormat="1" ht="25.5" x14ac:dyDescent="0.2">
      <c r="A134" s="43">
        <v>46225</v>
      </c>
      <c r="B134" s="39">
        <v>3421</v>
      </c>
      <c r="C134" s="44" t="s">
        <v>142</v>
      </c>
      <c r="D134" s="38" t="s">
        <v>325</v>
      </c>
      <c r="E134" s="46">
        <v>656500</v>
      </c>
    </row>
    <row r="135" spans="1:5" customFormat="1" ht="25.5" x14ac:dyDescent="0.2">
      <c r="A135" s="43">
        <v>46225</v>
      </c>
      <c r="B135" s="39">
        <v>3423</v>
      </c>
      <c r="C135" s="44" t="s">
        <v>142</v>
      </c>
      <c r="D135" s="38" t="s">
        <v>326</v>
      </c>
      <c r="E135" s="46">
        <v>189000</v>
      </c>
    </row>
    <row r="136" spans="1:5" customFormat="1" ht="25.5" x14ac:dyDescent="0.2">
      <c r="A136" s="43">
        <v>46225</v>
      </c>
      <c r="B136" s="39">
        <v>3425</v>
      </c>
      <c r="C136" s="44" t="s">
        <v>142</v>
      </c>
      <c r="D136" s="38" t="s">
        <v>327</v>
      </c>
      <c r="E136" s="46">
        <v>95000</v>
      </c>
    </row>
    <row r="137" spans="1:5" customFormat="1" ht="25.5" x14ac:dyDescent="0.2">
      <c r="A137" s="43">
        <v>46225</v>
      </c>
      <c r="B137" s="39">
        <v>3427</v>
      </c>
      <c r="C137" s="44" t="s">
        <v>142</v>
      </c>
      <c r="D137" s="38" t="s">
        <v>328</v>
      </c>
      <c r="E137" s="46">
        <v>180000</v>
      </c>
    </row>
    <row r="138" spans="1:5" customFormat="1" ht="25.5" x14ac:dyDescent="0.2">
      <c r="A138" s="43">
        <v>46225</v>
      </c>
      <c r="B138" s="39">
        <v>3429</v>
      </c>
      <c r="C138" s="44" t="s">
        <v>142</v>
      </c>
      <c r="D138" s="38" t="s">
        <v>329</v>
      </c>
      <c r="E138" s="46">
        <v>120000</v>
      </c>
    </row>
    <row r="139" spans="1:5" customFormat="1" ht="51" x14ac:dyDescent="0.2">
      <c r="A139" s="43">
        <v>46225</v>
      </c>
      <c r="B139" s="39">
        <v>3432</v>
      </c>
      <c r="C139" s="44" t="s">
        <v>330</v>
      </c>
      <c r="D139" s="38" t="s">
        <v>331</v>
      </c>
      <c r="E139" s="46">
        <v>100000</v>
      </c>
    </row>
    <row r="140" spans="1:5" customFormat="1" ht="63.75" x14ac:dyDescent="0.2">
      <c r="A140" s="43">
        <v>46225</v>
      </c>
      <c r="B140" s="39">
        <v>3435</v>
      </c>
      <c r="C140" s="44" t="s">
        <v>332</v>
      </c>
      <c r="D140" s="38" t="s">
        <v>333</v>
      </c>
      <c r="E140" s="46">
        <v>271400</v>
      </c>
    </row>
    <row r="141" spans="1:5" customFormat="1" ht="51" x14ac:dyDescent="0.2">
      <c r="A141" s="43">
        <v>46225</v>
      </c>
      <c r="B141" s="39">
        <v>3440</v>
      </c>
      <c r="C141" s="44" t="s">
        <v>334</v>
      </c>
      <c r="D141" s="38" t="s">
        <v>335</v>
      </c>
      <c r="E141" s="46">
        <v>66080</v>
      </c>
    </row>
    <row r="142" spans="1:5" customFormat="1" ht="63.75" x14ac:dyDescent="0.2">
      <c r="A142" s="43">
        <v>46225</v>
      </c>
      <c r="B142" s="39">
        <v>3441</v>
      </c>
      <c r="C142" s="44" t="s">
        <v>253</v>
      </c>
      <c r="D142" s="38" t="s">
        <v>336</v>
      </c>
      <c r="E142" s="46">
        <v>210484.82</v>
      </c>
    </row>
    <row r="143" spans="1:5" customFormat="1" ht="63.75" x14ac:dyDescent="0.2">
      <c r="A143" s="43">
        <v>46225</v>
      </c>
      <c r="B143" s="39">
        <v>3448</v>
      </c>
      <c r="C143" s="44" t="s">
        <v>337</v>
      </c>
      <c r="D143" s="38" t="s">
        <v>338</v>
      </c>
      <c r="E143" s="46">
        <v>718513.60000000009</v>
      </c>
    </row>
    <row r="144" spans="1:5" customFormat="1" ht="51" x14ac:dyDescent="0.2">
      <c r="A144" s="43">
        <v>46226</v>
      </c>
      <c r="B144" s="39">
        <v>3453</v>
      </c>
      <c r="C144" s="44" t="s">
        <v>339</v>
      </c>
      <c r="D144" s="38" t="s">
        <v>340</v>
      </c>
      <c r="E144" s="46">
        <v>24219.39</v>
      </c>
    </row>
    <row r="145" spans="1:5" customFormat="1" ht="38.25" x14ac:dyDescent="0.2">
      <c r="A145" s="43">
        <v>46226</v>
      </c>
      <c r="B145" s="39">
        <v>3455</v>
      </c>
      <c r="C145" s="44" t="s">
        <v>341</v>
      </c>
      <c r="D145" s="38" t="s">
        <v>342</v>
      </c>
      <c r="E145" s="46">
        <v>29500</v>
      </c>
    </row>
    <row r="146" spans="1:5" customFormat="1" ht="51" x14ac:dyDescent="0.2">
      <c r="A146" s="43">
        <v>46226</v>
      </c>
      <c r="B146" s="39">
        <v>3457</v>
      </c>
      <c r="C146" s="44" t="s">
        <v>343</v>
      </c>
      <c r="D146" s="38" t="s">
        <v>344</v>
      </c>
      <c r="E146" s="46">
        <v>291635.28000000003</v>
      </c>
    </row>
    <row r="147" spans="1:5" customFormat="1" ht="63.75" x14ac:dyDescent="0.2">
      <c r="A147" s="43">
        <v>46227</v>
      </c>
      <c r="B147" s="39">
        <v>3488</v>
      </c>
      <c r="C147" s="44" t="s">
        <v>345</v>
      </c>
      <c r="D147" s="38" t="s">
        <v>346</v>
      </c>
      <c r="E147" s="46">
        <v>105896</v>
      </c>
    </row>
    <row r="148" spans="1:5" customFormat="1" ht="76.5" x14ac:dyDescent="0.2">
      <c r="A148" s="43">
        <v>46227</v>
      </c>
      <c r="B148" s="39">
        <v>3490</v>
      </c>
      <c r="C148" s="44" t="s">
        <v>347</v>
      </c>
      <c r="D148" s="38" t="s">
        <v>348</v>
      </c>
      <c r="E148" s="46">
        <v>117000</v>
      </c>
    </row>
    <row r="149" spans="1:5" customFormat="1" ht="63.75" x14ac:dyDescent="0.2">
      <c r="A149" s="43">
        <v>46227</v>
      </c>
      <c r="B149" s="39">
        <v>3491</v>
      </c>
      <c r="C149" s="44" t="s">
        <v>349</v>
      </c>
      <c r="D149" s="38" t="s">
        <v>350</v>
      </c>
      <c r="E149" s="46">
        <v>150000</v>
      </c>
    </row>
    <row r="150" spans="1:5" customFormat="1" ht="63.75" x14ac:dyDescent="0.2">
      <c r="A150" s="43">
        <v>46227</v>
      </c>
      <c r="B150" s="39">
        <v>3492</v>
      </c>
      <c r="C150" s="44" t="s">
        <v>351</v>
      </c>
      <c r="D150" s="38" t="s">
        <v>352</v>
      </c>
      <c r="E150" s="46">
        <v>150000</v>
      </c>
    </row>
    <row r="151" spans="1:5" customFormat="1" ht="63.75" x14ac:dyDescent="0.2">
      <c r="A151" s="43">
        <v>46227</v>
      </c>
      <c r="B151" s="39">
        <v>3494</v>
      </c>
      <c r="C151" s="44" t="s">
        <v>126</v>
      </c>
      <c r="D151" s="38" t="s">
        <v>353</v>
      </c>
      <c r="E151" s="46">
        <v>199939.20000000001</v>
      </c>
    </row>
    <row r="152" spans="1:5" customFormat="1" ht="25.5" x14ac:dyDescent="0.2">
      <c r="A152" s="43">
        <v>46227</v>
      </c>
      <c r="B152" s="39">
        <v>3505</v>
      </c>
      <c r="C152" s="44" t="s">
        <v>142</v>
      </c>
      <c r="D152" s="38" t="s">
        <v>354</v>
      </c>
      <c r="E152" s="46">
        <v>20000</v>
      </c>
    </row>
    <row r="153" spans="1:5" customFormat="1" ht="25.5" x14ac:dyDescent="0.2">
      <c r="A153" s="43">
        <v>46227</v>
      </c>
      <c r="B153" s="39">
        <v>3506</v>
      </c>
      <c r="C153" s="44" t="s">
        <v>142</v>
      </c>
      <c r="D153" s="38" t="s">
        <v>355</v>
      </c>
      <c r="E153" s="46">
        <v>60000</v>
      </c>
    </row>
    <row r="154" spans="1:5" customFormat="1" ht="63.75" x14ac:dyDescent="0.2">
      <c r="A154" s="43">
        <v>46230</v>
      </c>
      <c r="B154" s="39">
        <v>3521</v>
      </c>
      <c r="C154" s="44" t="s">
        <v>118</v>
      </c>
      <c r="D154" s="38" t="s">
        <v>356</v>
      </c>
      <c r="E154" s="46">
        <v>70080</v>
      </c>
    </row>
    <row r="155" spans="1:5" customFormat="1" ht="51" x14ac:dyDescent="0.2">
      <c r="A155" s="43">
        <v>46230</v>
      </c>
      <c r="B155" s="39">
        <v>3526</v>
      </c>
      <c r="C155" s="44" t="s">
        <v>357</v>
      </c>
      <c r="D155" s="38" t="s">
        <v>358</v>
      </c>
      <c r="E155" s="46">
        <v>38940</v>
      </c>
    </row>
    <row r="156" spans="1:5" customFormat="1" ht="36" customHeight="1" x14ac:dyDescent="0.2">
      <c r="A156" s="43">
        <v>46231</v>
      </c>
      <c r="B156" s="39">
        <v>3554</v>
      </c>
      <c r="C156" s="44" t="s">
        <v>256</v>
      </c>
      <c r="D156" s="38" t="s">
        <v>359</v>
      </c>
      <c r="E156" s="46">
        <v>-18793</v>
      </c>
    </row>
    <row r="157" spans="1:5" customFormat="1" ht="35.450000000000003" customHeight="1" x14ac:dyDescent="0.2">
      <c r="A157" s="43">
        <v>46231</v>
      </c>
      <c r="B157" s="39">
        <v>3555</v>
      </c>
      <c r="C157" s="44" t="s">
        <v>256</v>
      </c>
      <c r="D157" s="38" t="s">
        <v>359</v>
      </c>
      <c r="E157" s="46">
        <v>-18793</v>
      </c>
    </row>
    <row r="158" spans="1:5" customFormat="1" ht="63.75" x14ac:dyDescent="0.2">
      <c r="A158" s="43">
        <v>46231</v>
      </c>
      <c r="B158" s="39">
        <v>3564</v>
      </c>
      <c r="C158" s="44" t="s">
        <v>124</v>
      </c>
      <c r="D158" s="38" t="s">
        <v>360</v>
      </c>
      <c r="E158" s="46">
        <v>2685087.64</v>
      </c>
    </row>
    <row r="159" spans="1:5" customFormat="1" ht="51" x14ac:dyDescent="0.2">
      <c r="A159" s="43">
        <v>46232</v>
      </c>
      <c r="B159" s="39">
        <v>3569</v>
      </c>
      <c r="C159" s="44" t="s">
        <v>361</v>
      </c>
      <c r="D159" s="38" t="s">
        <v>362</v>
      </c>
      <c r="E159" s="46">
        <v>100000</v>
      </c>
    </row>
    <row r="160" spans="1:5" customFormat="1" ht="51" x14ac:dyDescent="0.2">
      <c r="A160" s="43">
        <v>46232</v>
      </c>
      <c r="B160" s="39">
        <v>3570</v>
      </c>
      <c r="C160" s="44" t="s">
        <v>363</v>
      </c>
      <c r="D160" s="38" t="s">
        <v>364</v>
      </c>
      <c r="E160" s="46">
        <v>100000</v>
      </c>
    </row>
    <row r="161" spans="1:5" customFormat="1" ht="51" x14ac:dyDescent="0.2">
      <c r="A161" s="43">
        <v>46232</v>
      </c>
      <c r="B161" s="39">
        <v>3571</v>
      </c>
      <c r="C161" s="44" t="s">
        <v>365</v>
      </c>
      <c r="D161" s="38" t="s">
        <v>366</v>
      </c>
      <c r="E161" s="46">
        <v>70811.8</v>
      </c>
    </row>
    <row r="162" spans="1:5" customFormat="1" ht="38.25" x14ac:dyDescent="0.2">
      <c r="A162" s="43">
        <v>46232</v>
      </c>
      <c r="B162" s="39">
        <v>3584</v>
      </c>
      <c r="C162" s="44" t="s">
        <v>367</v>
      </c>
      <c r="D162" s="38" t="s">
        <v>368</v>
      </c>
      <c r="E162" s="46">
        <v>69999.960000000006</v>
      </c>
    </row>
    <row r="163" spans="1:5" customFormat="1" ht="38.25" x14ac:dyDescent="0.2">
      <c r="A163" s="43">
        <v>46232</v>
      </c>
      <c r="B163" s="39">
        <v>3586</v>
      </c>
      <c r="C163" s="44" t="s">
        <v>369</v>
      </c>
      <c r="D163" s="38" t="s">
        <v>370</v>
      </c>
      <c r="E163" s="46">
        <v>50000.01</v>
      </c>
    </row>
    <row r="164" spans="1:5" customFormat="1" ht="38.25" x14ac:dyDescent="0.2">
      <c r="A164" s="43">
        <v>46232</v>
      </c>
      <c r="B164" s="39">
        <v>3592</v>
      </c>
      <c r="C164" s="44" t="s">
        <v>371</v>
      </c>
      <c r="D164" s="38" t="s">
        <v>372</v>
      </c>
      <c r="E164" s="46">
        <v>50000</v>
      </c>
    </row>
    <row r="165" spans="1:5" customFormat="1" ht="38.25" x14ac:dyDescent="0.2">
      <c r="A165" s="43">
        <v>46232</v>
      </c>
      <c r="B165" s="39">
        <v>3593</v>
      </c>
      <c r="C165" s="44" t="s">
        <v>373</v>
      </c>
      <c r="D165" s="38" t="s">
        <v>374</v>
      </c>
      <c r="E165" s="46">
        <v>300000</v>
      </c>
    </row>
    <row r="166" spans="1:5" customFormat="1" ht="38.25" x14ac:dyDescent="0.2">
      <c r="A166" s="43">
        <v>46232</v>
      </c>
      <c r="B166" s="39">
        <v>3594</v>
      </c>
      <c r="C166" s="44" t="s">
        <v>375</v>
      </c>
      <c r="D166" s="38" t="s">
        <v>376</v>
      </c>
      <c r="E166" s="46">
        <v>70000</v>
      </c>
    </row>
    <row r="167" spans="1:5" customFormat="1" ht="25.5" x14ac:dyDescent="0.2">
      <c r="A167" s="43">
        <v>46232</v>
      </c>
      <c r="B167" s="39">
        <v>3596</v>
      </c>
      <c r="C167" s="44" t="s">
        <v>142</v>
      </c>
      <c r="D167" s="38" t="s">
        <v>377</v>
      </c>
      <c r="E167" s="46">
        <v>45000</v>
      </c>
    </row>
    <row r="168" spans="1:5" customFormat="1" ht="38.25" x14ac:dyDescent="0.2">
      <c r="A168" s="43">
        <v>46233</v>
      </c>
      <c r="B168" s="39">
        <v>3600</v>
      </c>
      <c r="C168" s="44" t="s">
        <v>378</v>
      </c>
      <c r="D168" s="38" t="s">
        <v>379</v>
      </c>
      <c r="E168" s="46">
        <v>100000</v>
      </c>
    </row>
    <row r="169" spans="1:5" customFormat="1" ht="38.25" x14ac:dyDescent="0.2">
      <c r="A169" s="43">
        <v>46233</v>
      </c>
      <c r="B169" s="39">
        <v>3601</v>
      </c>
      <c r="C169" s="44" t="s">
        <v>380</v>
      </c>
      <c r="D169" s="38" t="s">
        <v>381</v>
      </c>
      <c r="E169" s="46">
        <v>30000</v>
      </c>
    </row>
    <row r="170" spans="1:5" customFormat="1" ht="38.25" x14ac:dyDescent="0.2">
      <c r="A170" s="43">
        <v>46233</v>
      </c>
      <c r="B170" s="39">
        <v>3606</v>
      </c>
      <c r="C170" s="44" t="s">
        <v>382</v>
      </c>
      <c r="D170" s="38" t="s">
        <v>383</v>
      </c>
      <c r="E170" s="46">
        <v>50000</v>
      </c>
    </row>
    <row r="171" spans="1:5" customFormat="1" ht="25.5" x14ac:dyDescent="0.2">
      <c r="A171" s="43">
        <v>46233</v>
      </c>
      <c r="B171" s="39">
        <v>3610</v>
      </c>
      <c r="C171" s="44" t="s">
        <v>142</v>
      </c>
      <c r="D171" s="38" t="s">
        <v>384</v>
      </c>
      <c r="E171" s="46">
        <v>300750</v>
      </c>
    </row>
    <row r="172" spans="1:5" customFormat="1" ht="25.5" x14ac:dyDescent="0.2">
      <c r="A172" s="43">
        <v>46233</v>
      </c>
      <c r="B172" s="39">
        <v>3612</v>
      </c>
      <c r="C172" s="44" t="s">
        <v>256</v>
      </c>
      <c r="D172" s="38" t="s">
        <v>385</v>
      </c>
      <c r="E172" s="46">
        <v>46116</v>
      </c>
    </row>
    <row r="173" spans="1:5" customFormat="1" ht="25.5" x14ac:dyDescent="0.2">
      <c r="A173" s="43">
        <v>46233</v>
      </c>
      <c r="B173" s="39">
        <v>3614</v>
      </c>
      <c r="C173" s="44" t="s">
        <v>386</v>
      </c>
      <c r="D173" s="38" t="s">
        <v>387</v>
      </c>
      <c r="E173" s="46">
        <v>88000</v>
      </c>
    </row>
    <row r="174" spans="1:5" customFormat="1" ht="25.5" x14ac:dyDescent="0.2">
      <c r="A174" s="43">
        <v>46233</v>
      </c>
      <c r="B174" s="39">
        <v>3619</v>
      </c>
      <c r="C174" s="44" t="s">
        <v>386</v>
      </c>
      <c r="D174" s="38" t="s">
        <v>388</v>
      </c>
      <c r="E174" s="46">
        <v>205000</v>
      </c>
    </row>
    <row r="175" spans="1:5" customFormat="1" ht="38.25" x14ac:dyDescent="0.2">
      <c r="A175" s="43">
        <v>46233</v>
      </c>
      <c r="B175" s="39">
        <v>3621</v>
      </c>
      <c r="C175" s="44" t="s">
        <v>389</v>
      </c>
      <c r="D175" s="38" t="s">
        <v>390</v>
      </c>
      <c r="E175" s="46">
        <v>100000</v>
      </c>
    </row>
    <row r="176" spans="1:5" customFormat="1" ht="38.25" x14ac:dyDescent="0.2">
      <c r="A176" s="43">
        <v>46233</v>
      </c>
      <c r="B176" s="39">
        <v>3622</v>
      </c>
      <c r="C176" s="44" t="s">
        <v>391</v>
      </c>
      <c r="D176" s="38" t="s">
        <v>392</v>
      </c>
      <c r="E176" s="46">
        <v>30000</v>
      </c>
    </row>
    <row r="177" spans="1:6" customFormat="1" ht="63.75" x14ac:dyDescent="0.2">
      <c r="A177" s="43">
        <v>46233</v>
      </c>
      <c r="B177" s="39">
        <v>3624</v>
      </c>
      <c r="C177" s="44" t="s">
        <v>357</v>
      </c>
      <c r="D177" s="38" t="s">
        <v>393</v>
      </c>
      <c r="E177" s="46">
        <v>132160</v>
      </c>
    </row>
    <row r="178" spans="1:6" customFormat="1" ht="76.5" x14ac:dyDescent="0.2">
      <c r="A178" s="43">
        <v>46233</v>
      </c>
      <c r="B178" s="39">
        <v>3625</v>
      </c>
      <c r="C178" s="44" t="s">
        <v>148</v>
      </c>
      <c r="D178" s="38" t="s">
        <v>394</v>
      </c>
      <c r="E178" s="46">
        <v>265205</v>
      </c>
    </row>
    <row r="179" spans="1:6" customFormat="1" ht="25.5" x14ac:dyDescent="0.2">
      <c r="A179" s="43">
        <v>46234</v>
      </c>
      <c r="B179" s="39">
        <v>3637</v>
      </c>
      <c r="C179" s="44" t="s">
        <v>142</v>
      </c>
      <c r="D179" s="38" t="s">
        <v>395</v>
      </c>
      <c r="E179" s="46">
        <v>138979.73000000001</v>
      </c>
    </row>
    <row r="180" spans="1:6" customFormat="1" ht="63.75" x14ac:dyDescent="0.2">
      <c r="A180" s="43">
        <v>46234</v>
      </c>
      <c r="B180" s="39">
        <v>3639</v>
      </c>
      <c r="C180" s="44" t="s">
        <v>174</v>
      </c>
      <c r="D180" s="38" t="s">
        <v>396</v>
      </c>
      <c r="E180" s="46">
        <v>33509.97</v>
      </c>
    </row>
    <row r="181" spans="1:6" customFormat="1" ht="51" x14ac:dyDescent="0.2">
      <c r="A181" s="43">
        <v>46234</v>
      </c>
      <c r="B181" s="39">
        <v>3642</v>
      </c>
      <c r="C181" s="44" t="s">
        <v>397</v>
      </c>
      <c r="D181" s="38" t="s">
        <v>398</v>
      </c>
      <c r="E181" s="46">
        <v>100000</v>
      </c>
    </row>
    <row r="182" spans="1:6" customFormat="1" ht="63.75" x14ac:dyDescent="0.2">
      <c r="A182" s="43">
        <v>46234</v>
      </c>
      <c r="B182" s="39">
        <v>3648</v>
      </c>
      <c r="C182" s="44" t="s">
        <v>172</v>
      </c>
      <c r="D182" s="38" t="s">
        <v>399</v>
      </c>
      <c r="E182" s="46">
        <v>2117729.6</v>
      </c>
    </row>
    <row r="183" spans="1:6" customFormat="1" ht="25.5" x14ac:dyDescent="0.2">
      <c r="A183" s="43">
        <v>46234</v>
      </c>
      <c r="B183" s="39">
        <v>3649</v>
      </c>
      <c r="C183" s="44" t="s">
        <v>142</v>
      </c>
      <c r="D183" s="38" t="s">
        <v>143</v>
      </c>
      <c r="E183" s="46">
        <v>164291.71</v>
      </c>
    </row>
    <row r="184" spans="1:6" customFormat="1" ht="25.5" x14ac:dyDescent="0.2">
      <c r="A184" s="43">
        <v>46234</v>
      </c>
      <c r="B184" s="39">
        <v>3651</v>
      </c>
      <c r="C184" s="44" t="s">
        <v>142</v>
      </c>
      <c r="D184" s="38" t="s">
        <v>400</v>
      </c>
      <c r="E184" s="46">
        <v>37586</v>
      </c>
    </row>
    <row r="185" spans="1:6" ht="29.45" customHeight="1" x14ac:dyDescent="0.25">
      <c r="A185" s="70" t="s">
        <v>19</v>
      </c>
      <c r="B185" s="70"/>
      <c r="C185" s="70"/>
      <c r="D185" s="70"/>
      <c r="E185" s="45">
        <f>SUM(E12:E184)</f>
        <v>235243611.76999998</v>
      </c>
      <c r="F185" s="50"/>
    </row>
    <row r="186" spans="1:6" x14ac:dyDescent="0.2">
      <c r="F186" s="47"/>
    </row>
  </sheetData>
  <autoFilter ref="A11:E184" xr:uid="{6DAEBFF1-423C-4958-9BF4-90140145A229}"/>
  <mergeCells count="5">
    <mergeCell ref="A185:D185"/>
    <mergeCell ref="A10:E10"/>
    <mergeCell ref="A7:E7"/>
    <mergeCell ref="A8:E8"/>
    <mergeCell ref="A9:E9"/>
  </mergeCells>
  <pageMargins left="0.54" right="0.17" top="0.59" bottom="0.22" header="0.43" footer="0.17"/>
  <pageSetup scale="89"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1a93f16-1e57-4089-a656-e30ff64afd3f">
      <Terms xmlns="http://schemas.microsoft.com/office/infopath/2007/PartnerControls"/>
    </lcf76f155ced4ddcb4097134ff3c332f>
    <TaxCatchAll xmlns="2202770d-c6ea-425f-aae2-4f0540e0025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23BBF15C6322549B35D4D93D2BA63D2" ma:contentTypeVersion="12" ma:contentTypeDescription="Crear nuevo documento." ma:contentTypeScope="" ma:versionID="69633386bccfe29166ec9a803cdc0e77">
  <xsd:schema xmlns:xsd="http://www.w3.org/2001/XMLSchema" xmlns:xs="http://www.w3.org/2001/XMLSchema" xmlns:p="http://schemas.microsoft.com/office/2006/metadata/properties" xmlns:ns2="31a93f16-1e57-4089-a656-e30ff64afd3f" xmlns:ns3="2202770d-c6ea-425f-aae2-4f0540e00257" targetNamespace="http://schemas.microsoft.com/office/2006/metadata/properties" ma:root="true" ma:fieldsID="6a16ea9e1b84d30501f23449e4299039" ns2:_="" ns3:_="">
    <xsd:import namespace="31a93f16-1e57-4089-a656-e30ff64afd3f"/>
    <xsd:import namespace="2202770d-c6ea-425f-aae2-4f0540e002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a93f16-1e57-4089-a656-e30ff64afd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c27695b0-348a-4a9a-afd6-ef3091934b7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02770d-c6ea-425f-aae2-4f0540e0025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c8e4c7b-2740-476b-bf62-721197a69612}" ma:internalName="TaxCatchAll" ma:showField="CatchAllData" ma:web="2202770d-c6ea-425f-aae2-4f0540e002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3D6AE4-7D1A-4621-AB00-90C7D3F891DB}">
  <ds:schemaRefs>
    <ds:schemaRef ds:uri="http://schemas.microsoft.com/office/2006/metadata/properties"/>
    <ds:schemaRef ds:uri="http://schemas.microsoft.com/office/infopath/2007/PartnerControls"/>
    <ds:schemaRef ds:uri="31a93f16-1e57-4089-a656-e30ff64afd3f"/>
    <ds:schemaRef ds:uri="2202770d-c6ea-425f-aae2-4f0540e00257"/>
  </ds:schemaRefs>
</ds:datastoreItem>
</file>

<file path=customXml/itemProps2.xml><?xml version="1.0" encoding="utf-8"?>
<ds:datastoreItem xmlns:ds="http://schemas.openxmlformats.org/officeDocument/2006/customXml" ds:itemID="{9B090A5E-A46E-45E1-B2CE-015824F7C181}">
  <ds:schemaRefs>
    <ds:schemaRef ds:uri="http://schemas.microsoft.com/sharepoint/v3/contenttype/forms"/>
  </ds:schemaRefs>
</ds:datastoreItem>
</file>

<file path=customXml/itemProps3.xml><?xml version="1.0" encoding="utf-8"?>
<ds:datastoreItem xmlns:ds="http://schemas.openxmlformats.org/officeDocument/2006/customXml" ds:itemID="{728A640D-9A09-42F6-8A95-A392B237F3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a93f16-1e57-4089-a656-e30ff64afd3f"/>
    <ds:schemaRef ds:uri="2202770d-c6ea-425f-aae2-4f0540e002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0001</vt:lpstr>
      <vt:lpstr>listado de los lib.</vt:lpstr>
      <vt:lpstr>'0001'!Área_de_impresión</vt:lpstr>
      <vt:lpstr>'listado de los lib.'!Área_de_impresión</vt:lpstr>
      <vt:lpstr>'0001'!Títulos_a_imprimir</vt:lpstr>
      <vt:lpstr>'listado de los lib.'!Títulos_a_imprimir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Ramon German</dc:creator>
  <cp:keywords/>
  <dc:description/>
  <cp:lastModifiedBy>Lorenza Mejía</cp:lastModifiedBy>
  <cp:revision/>
  <dcterms:created xsi:type="dcterms:W3CDTF">2022-09-16T14:51:44Z</dcterms:created>
  <dcterms:modified xsi:type="dcterms:W3CDTF">2026-08-05T16:14:30Z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0x010100A23BBF15C6322549B35D4D93D2BA63D2</vt:lpwstr>
  </property>
  <property fmtid="{D5CDD505-2E9C-101B-9397-08002B2CF9AE}" pid="3" name="MediaServiceImageTags">
    <vt:lpwstr/>
  </property>
</Properties>
</file>