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inisteriodeculturado.sharepoint.com/sites/oai-sp/Documentos OAI/AÑO 2026/Portal Transparencia/trabajo/Presupuesto 2026/Agosto/"/>
    </mc:Choice>
  </mc:AlternateContent>
  <xr:revisionPtr revIDLastSave="0" documentId="8_{200BC0CE-116D-49D7-A274-7DCFB5F0E035}" xr6:coauthVersionLast="47" xr6:coauthVersionMax="47" xr10:uidLastSave="{00000000-0000-0000-0000-000000000000}"/>
  <bookViews>
    <workbookView xWindow="-108" yWindow="-108" windowWidth="23256" windowHeight="12456" xr2:uid="{1AE46978-BB9C-415D-9978-79D693E62A4F}"/>
  </bookViews>
  <sheets>
    <sheet name="0001" sheetId="1" r:id="rId1"/>
    <sheet name="listado de los lib." sheetId="2" r:id="rId2"/>
  </sheets>
  <definedNames>
    <definedName name="_xlnm._FilterDatabase" localSheetId="1" hidden="1">'listado de los lib.'!$A$11:$E$128</definedName>
    <definedName name="_xlnm.Print_Area" localSheetId="0">'0001'!$A$1:$P$92</definedName>
    <definedName name="_xlnm.Print_Area" localSheetId="1">'listado de los lib.'!$A$1:$E$141</definedName>
    <definedName name="_xlnm.Print_Titles" localSheetId="0">'0001'!$1:$10</definedName>
    <definedName name="_xlnm.Print_Titles" localSheetId="1">'listado de los lib.'!$11:$11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29" i="2" l="1"/>
  <c r="P84" i="1"/>
  <c r="P83" i="1" s="1"/>
  <c r="O83" i="1"/>
  <c r="N83" i="1"/>
  <c r="N76" i="1" s="1"/>
  <c r="M83" i="1"/>
  <c r="M76" i="1" s="1"/>
  <c r="L83" i="1"/>
  <c r="K83" i="1"/>
  <c r="J83" i="1"/>
  <c r="J76" i="1" s="1"/>
  <c r="I83" i="1"/>
  <c r="I76" i="1" s="1"/>
  <c r="H83" i="1"/>
  <c r="G83" i="1"/>
  <c r="F83" i="1"/>
  <c r="F76" i="1" s="1"/>
  <c r="E83" i="1"/>
  <c r="E76" i="1" s="1"/>
  <c r="D83" i="1"/>
  <c r="C83" i="1"/>
  <c r="B83" i="1"/>
  <c r="B76" i="1" s="1"/>
  <c r="P82" i="1"/>
  <c r="P80" i="1" s="1"/>
  <c r="P81" i="1"/>
  <c r="O80" i="1"/>
  <c r="N80" i="1"/>
  <c r="M80" i="1"/>
  <c r="L80" i="1"/>
  <c r="K80" i="1"/>
  <c r="J80" i="1"/>
  <c r="I80" i="1"/>
  <c r="H80" i="1"/>
  <c r="G80" i="1"/>
  <c r="F80" i="1"/>
  <c r="E80" i="1"/>
  <c r="D80" i="1"/>
  <c r="C80" i="1"/>
  <c r="B80" i="1"/>
  <c r="P79" i="1"/>
  <c r="P78" i="1"/>
  <c r="P77" i="1"/>
  <c r="P76" i="1" s="1"/>
  <c r="O77" i="1"/>
  <c r="N77" i="1"/>
  <c r="M77" i="1"/>
  <c r="L77" i="1"/>
  <c r="L76" i="1" s="1"/>
  <c r="K77" i="1"/>
  <c r="J77" i="1"/>
  <c r="I77" i="1"/>
  <c r="H77" i="1"/>
  <c r="H76" i="1" s="1"/>
  <c r="G77" i="1"/>
  <c r="F77" i="1"/>
  <c r="E77" i="1"/>
  <c r="D77" i="1"/>
  <c r="D76" i="1" s="1"/>
  <c r="C77" i="1"/>
  <c r="B77" i="1"/>
  <c r="O76" i="1"/>
  <c r="K76" i="1"/>
  <c r="G76" i="1"/>
  <c r="C76" i="1"/>
  <c r="P75" i="1"/>
  <c r="P74" i="1"/>
  <c r="P73" i="1"/>
  <c r="P72" i="1" s="1"/>
  <c r="O72" i="1"/>
  <c r="N72" i="1"/>
  <c r="M72" i="1"/>
  <c r="L72" i="1"/>
  <c r="K72" i="1"/>
  <c r="J72" i="1"/>
  <c r="I72" i="1"/>
  <c r="H72" i="1"/>
  <c r="G72" i="1"/>
  <c r="F72" i="1"/>
  <c r="E72" i="1"/>
  <c r="D72" i="1"/>
  <c r="C72" i="1"/>
  <c r="B72" i="1"/>
  <c r="P71" i="1"/>
  <c r="P70" i="1"/>
  <c r="P69" i="1" s="1"/>
  <c r="O69" i="1"/>
  <c r="N69" i="1"/>
  <c r="M69" i="1"/>
  <c r="L69" i="1"/>
  <c r="K69" i="1"/>
  <c r="J69" i="1"/>
  <c r="I69" i="1"/>
  <c r="H69" i="1"/>
  <c r="G69" i="1"/>
  <c r="F69" i="1"/>
  <c r="E69" i="1"/>
  <c r="D69" i="1"/>
  <c r="C69" i="1"/>
  <c r="B69" i="1"/>
  <c r="P68" i="1"/>
  <c r="P67" i="1"/>
  <c r="P66" i="1"/>
  <c r="P65" i="1"/>
  <c r="P64" i="1" s="1"/>
  <c r="O64" i="1"/>
  <c r="N64" i="1"/>
  <c r="M64" i="1"/>
  <c r="L64" i="1"/>
  <c r="K64" i="1"/>
  <c r="J64" i="1"/>
  <c r="I64" i="1"/>
  <c r="H64" i="1"/>
  <c r="G64" i="1"/>
  <c r="F64" i="1"/>
  <c r="E64" i="1"/>
  <c r="D64" i="1"/>
  <c r="C64" i="1"/>
  <c r="B64" i="1"/>
  <c r="P63" i="1"/>
  <c r="P62" i="1"/>
  <c r="P61" i="1"/>
  <c r="P60" i="1"/>
  <c r="P59" i="1"/>
  <c r="P58" i="1"/>
  <c r="P57" i="1"/>
  <c r="P56" i="1"/>
  <c r="P55" i="1"/>
  <c r="P54" i="1" s="1"/>
  <c r="O54" i="1"/>
  <c r="N54" i="1"/>
  <c r="M54" i="1"/>
  <c r="L54" i="1"/>
  <c r="K54" i="1"/>
  <c r="J54" i="1"/>
  <c r="I54" i="1"/>
  <c r="H54" i="1"/>
  <c r="G54" i="1"/>
  <c r="F54" i="1"/>
  <c r="E54" i="1"/>
  <c r="D54" i="1"/>
  <c r="C54" i="1"/>
  <c r="B54" i="1"/>
  <c r="P53" i="1"/>
  <c r="P52" i="1"/>
  <c r="P51" i="1"/>
  <c r="P50" i="1"/>
  <c r="P49" i="1"/>
  <c r="P48" i="1"/>
  <c r="P47" i="1" s="1"/>
  <c r="O47" i="1"/>
  <c r="N47" i="1"/>
  <c r="N85" i="1" s="1"/>
  <c r="M47" i="1"/>
  <c r="L47" i="1"/>
  <c r="K47" i="1"/>
  <c r="J47" i="1"/>
  <c r="J85" i="1" s="1"/>
  <c r="I47" i="1"/>
  <c r="H47" i="1"/>
  <c r="G47" i="1"/>
  <c r="F47" i="1"/>
  <c r="F85" i="1" s="1"/>
  <c r="E47" i="1"/>
  <c r="D47" i="1"/>
  <c r="C47" i="1"/>
  <c r="B47" i="1"/>
  <c r="B85" i="1" s="1"/>
  <c r="P46" i="1"/>
  <c r="P45" i="1"/>
  <c r="P44" i="1"/>
  <c r="P43" i="1"/>
  <c r="P42" i="1"/>
  <c r="P41" i="1"/>
  <c r="P40" i="1"/>
  <c r="P39" i="1"/>
  <c r="P38" i="1" s="1"/>
  <c r="O38" i="1"/>
  <c r="N38" i="1"/>
  <c r="M38" i="1"/>
  <c r="L38" i="1"/>
  <c r="K38" i="1"/>
  <c r="J38" i="1"/>
  <c r="I38" i="1"/>
  <c r="H38" i="1"/>
  <c r="G38" i="1"/>
  <c r="F38" i="1"/>
  <c r="E38" i="1"/>
  <c r="D38" i="1"/>
  <c r="C38" i="1"/>
  <c r="B38" i="1"/>
  <c r="P37" i="1"/>
  <c r="P28" i="1" s="1"/>
  <c r="P36" i="1"/>
  <c r="P35" i="1"/>
  <c r="P34" i="1"/>
  <c r="P33" i="1"/>
  <c r="P32" i="1"/>
  <c r="P31" i="1"/>
  <c r="P30" i="1"/>
  <c r="P29" i="1"/>
  <c r="O28" i="1"/>
  <c r="N28" i="1"/>
  <c r="M28" i="1"/>
  <c r="L28" i="1"/>
  <c r="K28" i="1"/>
  <c r="J28" i="1"/>
  <c r="I28" i="1"/>
  <c r="H28" i="1"/>
  <c r="G28" i="1"/>
  <c r="F28" i="1"/>
  <c r="E28" i="1"/>
  <c r="D28" i="1"/>
  <c r="C28" i="1"/>
  <c r="B28" i="1"/>
  <c r="P27" i="1"/>
  <c r="P26" i="1"/>
  <c r="P25" i="1"/>
  <c r="P24" i="1"/>
  <c r="P23" i="1"/>
  <c r="P22" i="1"/>
  <c r="P21" i="1"/>
  <c r="P20" i="1"/>
  <c r="P19" i="1"/>
  <c r="P18" i="1" s="1"/>
  <c r="O18" i="1"/>
  <c r="N18" i="1"/>
  <c r="M18" i="1"/>
  <c r="L18" i="1"/>
  <c r="K18" i="1"/>
  <c r="J18" i="1"/>
  <c r="I18" i="1"/>
  <c r="H18" i="1"/>
  <c r="G18" i="1"/>
  <c r="F18" i="1"/>
  <c r="E18" i="1"/>
  <c r="D18" i="1"/>
  <c r="C18" i="1"/>
  <c r="B18" i="1"/>
  <c r="P17" i="1"/>
  <c r="P16" i="1"/>
  <c r="P15" i="1"/>
  <c r="P14" i="1"/>
  <c r="P13" i="1"/>
  <c r="P12" i="1" s="1"/>
  <c r="P85" i="1" s="1"/>
  <c r="O12" i="1"/>
  <c r="O85" i="1" s="1"/>
  <c r="N12" i="1"/>
  <c r="M12" i="1"/>
  <c r="M85" i="1" s="1"/>
  <c r="L12" i="1"/>
  <c r="L85" i="1" s="1"/>
  <c r="K12" i="1"/>
  <c r="K85" i="1" s="1"/>
  <c r="J12" i="1"/>
  <c r="I12" i="1"/>
  <c r="I85" i="1" s="1"/>
  <c r="H12" i="1"/>
  <c r="H85" i="1" s="1"/>
  <c r="G12" i="1"/>
  <c r="G85" i="1" s="1"/>
  <c r="F12" i="1"/>
  <c r="E12" i="1"/>
  <c r="E85" i="1" s="1"/>
  <c r="D12" i="1"/>
  <c r="D85" i="1" s="1"/>
  <c r="C12" i="1"/>
  <c r="C85" i="1" s="1"/>
  <c r="B12" i="1"/>
</calcChain>
</file>

<file path=xl/sharedStrings.xml><?xml version="1.0" encoding="utf-8"?>
<sst xmlns="http://schemas.openxmlformats.org/spreadsheetml/2006/main" count="349" uniqueCount="308">
  <si>
    <t xml:space="preserve"> DIRECCION FINANCIERA / DEPARTAMENTO DE PRESUPUESTO</t>
  </si>
  <si>
    <t>Año 2026</t>
  </si>
  <si>
    <t xml:space="preserve">Ejecución de Gastos y Aplicaciones financieras </t>
  </si>
  <si>
    <t>En RD$1,698,767,628.24</t>
  </si>
  <si>
    <t xml:space="preserve">Unidad Ejecutora 0001 </t>
  </si>
  <si>
    <t>DETALLE</t>
  </si>
  <si>
    <t>Presupuesto Aprobado</t>
  </si>
  <si>
    <t>Presupuesto Modificado</t>
  </si>
  <si>
    <t xml:space="preserve">Gasto devengado </t>
  </si>
  <si>
    <t xml:space="preserve">Enero </t>
  </si>
  <si>
    <t>Febrero</t>
  </si>
  <si>
    <t>Marzo</t>
  </si>
  <si>
    <t>Abril</t>
  </si>
  <si>
    <t>Mayo</t>
  </si>
  <si>
    <t>Junio</t>
  </si>
  <si>
    <t>Julio</t>
  </si>
  <si>
    <t xml:space="preserve">Agosto </t>
  </si>
  <si>
    <t>Septiembre</t>
  </si>
  <si>
    <t>Octubre</t>
  </si>
  <si>
    <t xml:space="preserve">Noviembre </t>
  </si>
  <si>
    <t>Diciembre</t>
  </si>
  <si>
    <t xml:space="preserve">Total </t>
  </si>
  <si>
    <t>2 - GASTOS</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</si>
  <si>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</si>
  <si>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</si>
  <si>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</si>
  <si>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</si>
  <si>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</si>
  <si>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</si>
  <si>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</si>
  <si>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</si>
  <si>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</si>
  <si>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</si>
  <si>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</si>
  <si>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</si>
  <si>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</si>
  <si>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</si>
  <si>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</si>
  <si>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2.2.9 - OTRAS CONTRATACIONES DE SERVICIOS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</si>
  <si>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</si>
  <si>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</si>
  <si>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</si>
  <si>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</si>
  <si>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</si>
  <si>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</si>
  <si>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</si>
  <si>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</si>
  <si>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2.3.8 - GASTOS QUE SE ASIGNARÁN DURANTE EL EJERCICIO (ART. 32 Y 33 LEY 423-06)</t>
  </si>
  <si>
    <t>2.3.9 - PRODUCTOS Y ÚTILES VARIOS</t>
  </si>
  <si>
    <t>2.4 - TRANSFERENCIAS CORRIENTES</t>
  </si>
  <si>
    <t>2.4.1 - TRANSFERENCIAS CORRIENTES AL SECTOR PRIVADO</t>
  </si>
  <si>
    <t>2.4.2 - TRANSFERENCIAS CORRIENTES AL  GOBIERNO GENERAL NACIONAL</t>
  </si>
  <si>
    <t>2.4.3 - TRANSFERENCIAS CORRIENTES A GOBIERNOS GENERALES LOCALES</t>
  </si>
  <si>
    <t>2.4.4 - TRANSFERENCIAS CORRIENTES A EMPRESAS PÚBLICAS NO FINANCIERAS</t>
  </si>
  <si>
    <t>2.4.5 - TRANSFERENCIAS CORRIENTES A INSTITUCIONES PÚBLICAS FINANCIERAS</t>
  </si>
  <si>
    <t>2.4.6 - SUBVENCIONES</t>
  </si>
  <si>
    <t>2.4.7 - TRANSFERENCIAS CORRIENTES AL SECTOR EXTERNO</t>
  </si>
  <si>
    <t>2.4.9 - TRANSFERENCIAS CORRIENTES A OTRAS INSTITUCIONES PÚBLICAS</t>
  </si>
  <si>
    <t>2.5 - TRANSFERENCIAS DE CAPITAL</t>
  </si>
  <si>
    <t>2.5.1 - TRANSFERENCIAS DE CAPITAL AL SECTOR PRIVADO</t>
  </si>
  <si>
    <t>2.5.2 - TRANSFERENCIAS DE CAPITAL AL GOBIERNO GENERAL  NACIONAL</t>
  </si>
  <si>
    <t>2.5.3 - TRANSFERENCIAS DE CAPITAL A GOBIERNOS GENERALES LOCALES</t>
  </si>
  <si>
    <t>2.5.4 - TRANSFERENCIAS DE CAPITAL  A EMPRESAS PÚBLICAS NO FINANCIERAS</t>
  </si>
  <si>
    <t>2.5.6 - TRANSFERENCIAS DE CAPITAL AL SECTOR EXTERNO</t>
  </si>
  <si>
    <t>2.5.9 - TRANSFERENCIAS DE CAPITAL A OTRAS INSTITUCIONES PÚBLICAS</t>
  </si>
  <si>
    <t>2.6 - BIENES MUEBLES, INMUEBLES E INTANGIBLES</t>
  </si>
  <si>
    <t>2.6.1 - MOBILIARIO Y EQUIPO</t>
  </si>
  <si>
    <t>2.6.2 - MOBILIARIO Y EQUIPO AUDIOVISUAL, RECREATIVO Y EDUCACIONAL</t>
  </si>
  <si>
    <t>2.6.3 - EQUIPO E INSTRUMENTAL, CIENTÍFICO Y LABORATORIO</t>
  </si>
  <si>
    <t>2.6.4 - VEHÍCULOS Y EQUIPO DE TRANSPORTE, TRACCIÓN Y ELEVACIÓN</t>
  </si>
  <si>
    <t>2.6.5 - MAQUINARIA, OTROS EQUIPOS Y HERRAMIENTAS</t>
  </si>
  <si>
    <t>2.6.6 - EQUIPOS DE DEFENSA Y SEGURIDAD</t>
  </si>
  <si>
    <t>2.6.7 - ACTIVOS BIOLÓGICOS</t>
  </si>
  <si>
    <t>2.6.8 - BIENES INTANGIBLES</t>
  </si>
  <si>
    <t>2.6.9 - EDIFICIOS, ESTRUCTURAS, TIERRAS, TERRENOS Y OBJETOS DE VALOR</t>
  </si>
  <si>
    <t>2.7 - OBRAS</t>
  </si>
  <si>
    <t>2.7.1 - OBRAS EN EDIFICACIONES</t>
  </si>
  <si>
    <t>2.7.2 - INFRAESTRUCTURA</t>
  </si>
  <si>
    <t>2.7.3 - CONSTRUCCIONES EN BIENES CONCESIONADOS</t>
  </si>
  <si>
    <t>2.7.4 - GASTOS QUE SE ASIGNARÁN DURANTE EL EJERCICIO PARA INVERSIÓN (ART. 32 Y 33 LEY 423-06)</t>
  </si>
  <si>
    <t>2.8 - ADQUISICION DE ACTIVOS FINANCIEROS CON FINES DE POLÍTICA</t>
  </si>
  <si>
    <t>2.8.1 - CONCESIÓN DE PRESTAMOS</t>
  </si>
  <si>
    <t>2.8.2 - ADQUISICIÓN DE TÍTULOS VALORES REPRESENTATIVOS DE DEUDA</t>
  </si>
  <si>
    <t>2.9 - GASTOS FINANCIEROS</t>
  </si>
  <si>
    <t>2.9.1 - INTERESES DE LA DEUDA PÚBLICA INTERNA</t>
  </si>
  <si>
    <t>2.9.2 - INTERESES DE LA DEUDA PUBLICA EXTERNA</t>
  </si>
  <si>
    <t>2.9.4 - COMISIONES Y OTROS GASTOS BANCARIOS DE LA DEUDA PÚBLICA</t>
  </si>
  <si>
    <t>4 - APLICACIONES FINANCIERAS</t>
  </si>
  <si>
    <t>4.1 - INCREMENTO DE ACTIVOS FINANCIEROS</t>
  </si>
  <si>
    <t>4.1.1 - INCREMENTO DE ACTIVOS FINANCIEROS CORRIENTES</t>
  </si>
  <si>
    <t>4.1.2 - INCREMENTO DE ACTIVOS FINANCIEROS NO CORRIENTES</t>
  </si>
  <si>
    <t>4.2 - DISMINUCIÓN DE PASIVOS</t>
  </si>
  <si>
    <t>4.2.1 - DISMINUCIÓN DE PASIVOS CORRIENTES</t>
  </si>
  <si>
    <t>4.2.2 - DISMINUCIÓN DE PASIVOS NO CORRIENTES</t>
  </si>
  <si>
    <t>4.3 - DISMINUCIÓN DE FONDOS DE TERCEROS</t>
  </si>
  <si>
    <t>4.3.5 - DISMINUCIÓN DEPÓSITOS FONDOS DE TERCEROS</t>
  </si>
  <si>
    <t>.</t>
  </si>
  <si>
    <t>Total general</t>
  </si>
  <si>
    <r>
      <rPr>
        <b/>
        <sz val="8"/>
        <color theme="1"/>
        <rFont val="Calibri"/>
        <family val="2"/>
        <scheme val="minor"/>
      </rPr>
      <t xml:space="preserve">FUENTE </t>
    </r>
    <r>
      <rPr>
        <sz val="8"/>
        <color theme="1"/>
        <rFont val="Calibri"/>
        <family val="2"/>
        <scheme val="minor"/>
      </rPr>
      <t>: Sistema Integrado de Gestión Financiera  (SIGEF)</t>
    </r>
  </si>
  <si>
    <r>
      <rPr>
        <b/>
        <sz val="8"/>
        <color theme="1"/>
        <rFont val="Calibri"/>
        <family val="2"/>
        <scheme val="minor"/>
      </rPr>
      <t>Presupuesto aprobado:</t>
    </r>
    <r>
      <rPr>
        <sz val="8"/>
        <color theme="1"/>
        <rFont val="Calibri"/>
        <family val="2"/>
        <scheme val="minor"/>
      </rPr>
      <t xml:space="preserve"> Se refiere al presupuesto aprobado en la Ley de Presupuesto General del Estado.</t>
    </r>
  </si>
  <si>
    <r>
      <t xml:space="preserve">Presupuesto modificado:  </t>
    </r>
    <r>
      <rPr>
        <sz val="8"/>
        <color theme="1"/>
        <rFont val="Calibri"/>
        <family val="2"/>
        <scheme val="minor"/>
      </rPr>
      <t xml:space="preserve">Se refiere al presupuesto aprobado en caso de que el Congreso Nacional apruebe un presupuesto complementario. </t>
    </r>
  </si>
  <si>
    <r>
      <rPr>
        <b/>
        <sz val="8"/>
        <color theme="1"/>
        <rFont val="Calibri"/>
        <family val="2"/>
        <scheme val="minor"/>
      </rPr>
      <t>Total devengado:</t>
    </r>
    <r>
      <rPr>
        <sz val="8"/>
        <color theme="1"/>
        <rFont val="Calibri"/>
        <family val="2"/>
        <scheme val="minor"/>
      </rPr>
      <t xml:space="preserve">  Son los recursos financieros que surgen con la obligación de pago por la recepción de conformidad de obras, bienes y servicios oportunamente contratados o, en los casos de gastos sin contraprestación, por haberse cumplido los requisitos administrativos dispuestos por el reglamento de la presente Ley.</t>
    </r>
  </si>
  <si>
    <t>JUANA VILLAR GUERRERO</t>
  </si>
  <si>
    <t>ANA V. ADAMES LANTIGUA</t>
  </si>
  <si>
    <t xml:space="preserve">ENCDA. DEPTO. DE PRESUPUESTO </t>
  </si>
  <si>
    <t>DIRECTORA FINANCIERA</t>
  </si>
  <si>
    <t>LISTADO DE LIBRAMIENTOS</t>
  </si>
  <si>
    <t>DESDE EL 01 AL 31 DE AGOSTO 2026</t>
  </si>
  <si>
    <t xml:space="preserve">UNIDAD EJECUTORA 0001 	</t>
  </si>
  <si>
    <t>Fecha</t>
  </si>
  <si>
    <t>LIB.</t>
  </si>
  <si>
    <t xml:space="preserve">Beneficiario </t>
  </si>
  <si>
    <t xml:space="preserve">Descripcion </t>
  </si>
  <si>
    <t>Monto</t>
  </si>
  <si>
    <t>OFICINA DE COORDINACION PRESIDENCIAL</t>
  </si>
  <si>
    <t>PAGO BOLETOS AEREOS, P/ LOS MIEMBROS DE LA ORQUESTA FILARMONICA DE STO.DGO. LA CUAL SE PRESENTO DEL  20 AL 23 DE SEPT. 2025, EN BOSTON Y NEW YORK, EE.UU. EN EL MARCO DE LA  AGENDA CULTURAL QUE DESARROLLO EL PRESIDENTE DE LA REPUBLICA EN DICHAS CIUDADES.</t>
  </si>
  <si>
    <t>CANTABRIA BRAND REPRESENTATIVE, SRL</t>
  </si>
  <si>
    <t>PAGO POR SERVICIOS DE CATERING DE LA  CERTIFICACION DE CONT. BS-0015510-2025, ADENDUM-BS-0004510-2026,PARA USO INSTITUCIONAL EN LA SEDE Y DEPENDENCIAS, PROC. CULT.CCC-CP-2025-0012, ORDEN 2025-00426, SEGUN ANEXOS.</t>
  </si>
  <si>
    <t xml:space="preserve">	DIMEDOM EE DIAGNÓSTICOS MÉDICOS DOMINICANOS, SRL</t>
  </si>
  <si>
    <t>PAGO POR ADQUISICION DE MEDICAMENTOS, PARA LA UNIDAD DE SALUD DE ESTE MINISTERIO, PROC. CULT.DAF-CD-2026-0054, ORDEN 2026-00190, SEGUN ANEXOS.</t>
  </si>
  <si>
    <t>THE CLASIC GOURMET H&amp;A, SRL</t>
  </si>
  <si>
    <t>PAGO POR SERVICIOS DE ALIMENTACION CONTRATO BS-0011192-2025 PARA LA CELEBRACION DEL 26 ANIVERSARIO INSTITUCIONAL CELEBRADO EL 29 DE JUNIO 2026, SEGUN ANEXOS.</t>
  </si>
  <si>
    <t>JULIO GUILLEN</t>
  </si>
  <si>
    <t>APORTE ECONOMICO AL SR. JULIO GUILLEN, REPRESENTANTE DEL GRUPO RAICES FOLKLORICAS, PARA LA TRADICIONAL FIESTA DE LA PATRONA COMUNITARIA LA VIRGEN DEL CARMEN, EN SAINAGUA SAN CRISTOBAL DEL 06 AL 16 DE JULIO 2026, SEGUN ANEXOS.</t>
  </si>
  <si>
    <t>RAMON ANTONIO MARTINEZ MORILLO</t>
  </si>
  <si>
    <t>PAGO POR SERVICIOS DE NOTARIZACION DE FIRMAS Y ACTOS DE COMPROBACION DE DIFERENTES DOCUMENTOS DE ESTE MINISTERIO DE CULTURA, A REQUERIMIENTO DE LA DIRECCION JURIDICA, SEGUN ANEXOS.</t>
  </si>
  <si>
    <t>INDUSTRIALES TECHA, SRL</t>
  </si>
  <si>
    <t>PAGO SERVICIO DE FUMIGACIÓN Y CONTROL DE PLAGAS EN LAS INSTALACIONES DEL MINC DE CULTURA Y SUS DEP. CORESP. AL MES DE JUNIO 2026, MENOS 20%  DE LA CERT. CONT. NO.BS-0007394-2025, ADENDUM BS-0005897-2026, PROC- CULT-CCC-CP-2025-0006, OR-2025-00160.</t>
  </si>
  <si>
    <t>VERASMO ART STUDIO, SRL</t>
  </si>
  <si>
    <t>PAGO POR SERVICIOS PROFESIONALES, P/ IMPARTICION DE CAPACITACIONES Y TALLERES ESPECIALIZADOS, EN EL MARCO DE LA JORNADA FORMATIVA "ESC. ITINERANTE DE GESTION CULTURAL COM." REALIZADOS LOS DIAS 11 Y 12 JUNIO 2026, PROC.CULT.DAF-CD-2026-0045, OR.2026-00159.</t>
  </si>
  <si>
    <t>LERMONT ENGINEERING GROUP, SRL</t>
  </si>
  <si>
    <t>PAGO POR ADQ. DE CONDENSADOR DE AIRE ACONDICIONADO DE 10 TONELADAS PARA LA DIRECCION DE RECURSOS HUMANOS, DE ESTE MINISTERIO, PROCESO CULTURA DAF-CM-2026-0034, ORDEN 2026-00169, SEGUN ANEXOS.</t>
  </si>
  <si>
    <t>PAGO DE LA CERT. DE CONT NO.BS-0015510-2025, ADENDUM-BS-0004510-2026, SERV.DE CATERING P/ USO INSTITUCIONAL EN LA SEDE Y DEPENDENCIAS, PROCESO CULTURA CCC-CP-2025-0012, ORDEN 2025-00426, SEGUN ANEXOS.</t>
  </si>
  <si>
    <t>MINISTERIO DE CULTURA</t>
  </si>
  <si>
    <t>PAGO NOMINA PASANTE CORRESPONDIENTE AL MES DE JULIO 2026.</t>
  </si>
  <si>
    <t>LA TORA TV, S.R.L</t>
  </si>
  <si>
    <t>PAGO POR SERVICIOS DE PUBLICIDAD A TRAVES DE MEDIOS Y PLATAFORMAS DIGITALES, PROCESO CULTURA-CCC-PEPB-2026-0001, ORDEN 2026-00130, SEGUN ANEXOS.</t>
  </si>
  <si>
    <t>ONELIO MANUEL DOMINGUEZ MOREL</t>
  </si>
  <si>
    <t>PAGO POR SERVICIOS DE PUBLICIDAD A TRAVES DE MEDIOS Y PLATAFORMAS DIGITALES, PROCESO CULTURA-CCC-PEPB-2026-0001, ORDEN 2026-00126, SEGUN ANEXOS.</t>
  </si>
  <si>
    <t>AGENCIA DE VIAJES MILENA TOURS, SRL</t>
  </si>
  <si>
    <t>PAGO CO.NO.BS-0011004-2025, POR SERV. DE HOSPEDAJE AL SR. CARLOS HERNANDEZ DIRECTOR GAB.MINISTERIAL, EN EL HOTEL CURIO COLL. BY HILTON STGO.AGENDA CULT.STGO.DEL 30 DE JUNIO AL 01 DE JULIO 2026, PROC.CULT.CCC-LPN-2025-0004, OR.2025-00253.</t>
  </si>
  <si>
    <t>SEGUROS RESERVAS, SA</t>
  </si>
  <si>
    <t>PAGO RENOVACION DE LA POLIZA DE SEGURO DE LA FLOTILLA VEHICULAR DE ESTE MINISTERIO DE CULTURA CON VIGENCIA DEL 30/06/2026 AL 30/06/2027, SEGUN ANEXOS.</t>
  </si>
  <si>
    <t>OLIVENCIA, SRL</t>
  </si>
  <si>
    <t>PAGO POR CONTRATACION DE SERVICIOS DE PUBLICIDAD A TRAVES DE MEDIOS Y PLATAFORMAS DIGITALES, PROCESO CULTURA-CCC-PEPB-2026-0001, ORDEN CULTURA-2026-00104, SEGUN ANEXOS</t>
  </si>
  <si>
    <t>CORPORACIÓN ESTATAL DE RADIO Y TELEVISIÓN (CERTV)</t>
  </si>
  <si>
    <t>TRANSFERENCIA A FAVOR DE CORPORACION ESTATAL DE RADIO Y TELEVISION, (CERTV) CORRESPONDIENTE AL MES DE AGOSTO 2026, PARA PAGO DE NOMINA Y APORTE PARA GASTOS ADMINISTRATIVOS Y ENERGIA ELECTRICA, SEGUN ANEXOS.</t>
  </si>
  <si>
    <t>BANDA MUNICIPAL DE MUSICA DE BANI</t>
  </si>
  <si>
    <t>TRANSFERENCIA  A FAVOR DE LA BANDA DE MUSICA DE BANI, CORRESPONDIENTE A LA SUBVENCION MES DE AGOSTO 2026, SEGUN ANEXOS.</t>
  </si>
  <si>
    <t>BANDA DE MUSICA VICENTE NOBLE</t>
  </si>
  <si>
    <t>TRANSFERENCIA  A FAVOR DE LA BANDA DE MUSICA MUNICIPAL DE VICENTE NOBLE, CORRESPONDIENTE AL MES DE AGOSTO 2026. SEGUN ANEXOS.</t>
  </si>
  <si>
    <t>DIRECCION GENERAL DE MECENAZGO</t>
  </si>
  <si>
    <t>TRANSFERENCIA A FAVOR DE LA DIRECCION GENERAL DE MECENAZGO, POR CONCEPTO DE GASTOS OPERATIVOS Y ADMINISTRATIVOS, CORRESPONDIENTE AL MES DE AGOSTO 2026, SEGUN ANEXOS.</t>
  </si>
  <si>
    <t>ALTICE DOMINICANA, SA</t>
  </si>
  <si>
    <t>PAGO POR SERVICIOS DE INTERNET MOVIL Y TELEFONICAS DE LAS FLOTAS DE ESTE MINISTERIO DE CULTURA, CORRESPONDIENTE AL MES DE JULIO 2026 (TEL. LOCAL Y SERV. DE INTERNET Y TV POR CABLE), SEGUN ANEXOS</t>
  </si>
  <si>
    <t>P/INDEMNIZACION  A EX-EMPLEADOS JULIO 2026 P01-MINC</t>
  </si>
  <si>
    <t>P/VACACIONES A EX-EMPLEADOS JULIO 2026 P01-MINC</t>
  </si>
  <si>
    <t>BANCO DE RESERVA DE LA REP.  DOM. BANCO SERVICIOS MULTIPLES, SA</t>
  </si>
  <si>
    <t>PAGO DE COBERTURA DE SEGURO Y RENOVACION DE 49 TARJETAS VISA FLOTILLA CORPORACION NO.422694, DE LA ASIGNACION DE COMBUSTIBLE, SEGUN ANEXOS.</t>
  </si>
  <si>
    <t xml:space="preserve"> BENEFICIARIOS</t>
  </si>
  <si>
    <t>TRANSFERENCIA A FAVOR DE (32) ASFL DEL SECTOR CULTURAL, CORRESPONDIENTE A LA SUBVENCION DEL MES DE AGOSTO 2026, SEGUN ANEXOS.</t>
  </si>
  <si>
    <t>BELLY  REYES MOLINA</t>
  </si>
  <si>
    <t>PAGO POR CONTRATACION DE SERVICIOS DE PUBLICIDAD A TRAVES DE MEDIOS Y PLATAFORMAS DIGITALES, PROCESO CULTURA-CCC-PEPB-2026-0001, ORDEN CULTURA-2026-00125, SEGUN ANEXOS</t>
  </si>
  <si>
    <t>GIMENKAB, SRL</t>
  </si>
  <si>
    <t>PAGO POR CONTRATACION DE SERVICIOS DE PUBLICIDAD A TRAVES DE MEDIOS Y PLATAFORMAS DIGITALES, PROCESO CULTURA-CCC-PEPB-2026-0001, ORDEN CULTURA-2026-00118, SEGUN ANEXOS</t>
  </si>
  <si>
    <t>FRANCISCO ALBERTO VILLANUEVA PEREZ</t>
  </si>
  <si>
    <t>PAGO POR CONTRATACION DE SERVICIOS DE PUBLICIDAD A TRAVES DE MEDIOS Y PLATAFORMAS DIGITALES, PROCESO CULTURA-CCC-PEPB-2026-0001, ORDEN CULTURA-2026-00117, SEGUN ANEXOS</t>
  </si>
  <si>
    <t>EDESUR DOMINICANA, S.A</t>
  </si>
  <si>
    <t>PAGO POR SERVICIO DE ENERGIA ELECTRICA DEL CENTRO CULTURAL MARIA MONTEZ (BARAHONA), CORRESPONDIENTE AL MES DE  JUNIO 2026,SEGUN ANEXOS</t>
  </si>
  <si>
    <t>AYUNTAMIENTO DEL MUNICIPIO DE SANTIAGO</t>
  </si>
  <si>
    <t>PAGO POR SERVICIOS DE RECOGIDA DE BASURA DE LAS DEPENDENCIAS DE ESTE MINISTERIO DE CULTURA UBICADAS EN LA REGION NORTE, CORRESPONDIENTE AL MES DE AGOSTO 2026, SEGUN ANEXOS.</t>
  </si>
  <si>
    <t>INST NAC DE AGUAS POTABLES Y ALCATARILLADOS</t>
  </si>
  <si>
    <t>PAGO POR SUMINISTRO DE AGUA ,CORRESPONDIENTE AL MES JULIO 2026 DEL INMUEBLE DONDE ESTA UBICADA LA CASA DE LA CULTURA MARIA MONTES, EN LA PROVINCIA BARAHONA, DEPENDENCIA DE ESTE MINISTERIO DE CULTURA, SEGUN ANEXOS</t>
  </si>
  <si>
    <t>PAGO CORRESPONDIENTE AL SEGURO DE VIDA COLECTIVO NO. 2-2-102-0120483, DEL MINISTERIO DE CULTURA, CORRRESPONDIENTE AL MES DE AGOSTO 2026, SEGUN ANEXOS.</t>
  </si>
  <si>
    <t>GIOEL MARTIN DI VANNA</t>
  </si>
  <si>
    <t>APORTE ECONOMICO POR SU PRESENTACION ARTISTICA EN LA TARDE DE PARQUE REALIZADA EL 04 DE JULIO 2026, EN EL PARQUE EL BONITO DE SAN LUIS, ZONA DE SAN ISIDRO. SEGUN ANEXOS.</t>
  </si>
  <si>
    <t>RUDDY YUNIOR LENDOR</t>
  </si>
  <si>
    <t>APORTE ECONOMICO POR LA PRESENTACION ARTISTICA EN PAREJA DIABLOS COJUELOS, EN EL MARCO DE LA CELEBRACION DEL FORO DE INVERSION DE LAS AMERICAS (AIF), CELEBRADO DEL 1 AL 3 DE JULIO 2026, EN EL JW MARRIOT HOTEL STO.DGO. SEGUN ANEXOS.</t>
  </si>
  <si>
    <t>ACADEMIA DOMINICANA DE LA HISTORIA</t>
  </si>
  <si>
    <t>TRANSFERENCIA A FAVOR DE LA  ACADEMIA DOMINICANA DE LA HISTORIA, CORRESPONDIENTE AL MES DE AGOSTO 2026, SEGUN ANEXOS</t>
  </si>
  <si>
    <t>TRANSFERENCIA  A FAVOR DE LA DIRECCION DE CULTURA DOMINICANA  EN EL EXTERIOR, CORRESPONDIENTE AL MES DE AGOSTO 2026, SEGUN ANEXOS.</t>
  </si>
  <si>
    <t>TRANSFERENCIA  A FAVOR DEL TEATRO ORQUESTAL DOMINICANO, CORRESPONDIENTE AL MES DE AGOSTO 2026, SEGUN ANEXOS.</t>
  </si>
  <si>
    <t>TRANSFERENCIA  A FAVOR DE PROYECTOS CULTURALES, CORRESPONDIENTE AL MES DE AGOSTO 2026, SEGUN ANEXOS</t>
  </si>
  <si>
    <t>TRANSFERENCIA  A FAVOR DEL CORO DE CAMARA KORIBE, CORRESPONDIENTE AL MES DE AGOSTO 2026, SEGUN ANEXOS.</t>
  </si>
  <si>
    <t>TRANSFERENCIA  A FAVOR DE ACTIVIDADES CULTURALES, CORRESPONDIENTE AL MES DE AGOSTO 2026, SEGUN ANEXOS.</t>
  </si>
  <si>
    <t>P/HORAS EXTRAORDINARIAS DE JUNIO 2026 P01-MINC</t>
  </si>
  <si>
    <t>YORMAN RAFAEL SOLANO VASQUEZ</t>
  </si>
  <si>
    <t>PAGO POR CONTRATACION DE SERVICIOS DE PUBLICIDAD A TRAVES DE MEDIOS Y PLATAFORMAS DIGITALES, PROCESO CULTURA-CCC-PEPB-2026-0001, ORDEN CULTURA-2026-00110, SEGUN ANEXOS</t>
  </si>
  <si>
    <t>HACIENDO AMBIENTE, SRL</t>
  </si>
  <si>
    <t>PAGO POR CONTRATACION DE SERVICIOS DE PUBLICIDAD A TRAVES DE MEDIOS Y PLATAFORMAS DIGITALES, PROCESO CULTURA-CCC-PEPB-2026-0001, ORDEN CULTURA-2026-00115, SEGUN ANEXOS</t>
  </si>
  <si>
    <t>TRAMERÍAS Y SOLUCIONES DE ALMACENAJE TSA, SRL</t>
  </si>
  <si>
    <t>PAGO POR ADQUISICION DE MODULOS DE TRAMERIAS INDUSTRIALES, PROCESO CULTURA-DAF-CM-2026-0032, ORDEN 2026-00162, SEGUN ANEXOS.</t>
  </si>
  <si>
    <t>TRAVELISTA, SRL</t>
  </si>
  <si>
    <t>PAGO MENOS 20%  CO-BS-0005663-2025, ADENDUM-BS-0014970-2025/BS-0006989-2026, SERV.  ALQ. DE ESPACIO EN EL MARCO DE LAS ACTIVIDADES DESARROLLADAS DURANTE LA FERIA DEL LIB. MADRID 2026, PROC.CULT.CCC-CP-2025-0001. OR.2025-00111.</t>
  </si>
  <si>
    <t>EMPRESA DISTRIBUIDORA DE ELECTRICIDAD DEL ESTE S A</t>
  </si>
  <si>
    <t>PAGO SERVICIOS DE ENERGIA ELECTRICA DE ESTE MINISTERIO DE CULTURA Y SUS DEPENDENCIAS CORRESPONDIENTE AL MES DE JULIO 2026, SEGUN ANEXOS</t>
  </si>
  <si>
    <t>PAGO DE TARJETAS FLOTILLA CORPORACION NO. 422694, DE LA  ASIGNACION DE COMBUSTIBLE, CORRESPONDIENTE AL CORTE DEL 02 DE SEPTIEMBRE  2026, DONDE SE REFLEJAN LOS CONSUMOS DEL MES DE AGOSTO 2026, SEGUN ANEXOS</t>
  </si>
  <si>
    <t>MEDIANET, SRL</t>
  </si>
  <si>
    <t>PAGO POR CONTRATACION DE SERVICIOS DE PUBLICIDAD A TRAVES DE DIVERSOS  MEDIOS Y PLATAFORMAS DIGITALES, P/ LA DIFUSION DE ACTIVIDADES  INICIATIVAS DESARROLLADAS POR ESTE MINC PROC. CULT-CCC-PEPB-2026-0001, ORDEN -2026-00111, SEGUN ANEXOS</t>
  </si>
  <si>
    <t>BANDERAS GLOBAL HC, SRL</t>
  </si>
  <si>
    <t>PAGO POR ADQUISICION DE BANDERAS NACIONALES E INTERNACIONALES Y ASTA, PARA USO DE ESTE MINISTERIO, PROCESO CULTURA DAF-CM-2026-0028, ORDEN 2026-00148, SEGUN ANEXOS.</t>
  </si>
  <si>
    <t>YARAELVILI  MADRID RAVELO</t>
  </si>
  <si>
    <t>PAGO 20%  DEL CONT, BS-0007417-2026, SERVICIOS PROF. DE ESPECIALISTA EN PROGRAMAS P/ PERSONAS CON DISCAPACIDAD Y/O CONDICIONES MEDICAS, P/ LA CREACION DEL PROG. PLAZA INCLUSIVA CULT. EN MOV. PARA TODOS, A DESARROLLARSE EN LA PLAZA DE LA CULTURA.</t>
  </si>
  <si>
    <t>CHB CONCEPTUAL HOLDING BUSINESS, SRL</t>
  </si>
  <si>
    <t>PAGO POR ALQUILER MES DE AGOSTO 2026, DE LA NAVE PARA ALMACENAMIENTO DE MERCANCIAS Y ACTIVOS FIJOS DE LA SEDE Y SUS DEPEND. CONT. NO. BS-0005468-2025, PROCESO CULT.CCC-PEPU-2025-0002, ORDEN 2025-00122, SEGUN ANEXOS.</t>
  </si>
  <si>
    <t>GREY MATTER TECHNOLOGIES, SRL</t>
  </si>
  <si>
    <t>PAGO 30% DE LA CERTIFICACION DE CONT. BS-0008815-2026, POR ADQUISICION DE MICRO DATACENTER, PARA USO DE ESTE MINISTERIO, PROCESO CULTURA-CCC-CP-2026-0003, ORDEN 2026-00202, SEGUN ANEXOS.</t>
  </si>
  <si>
    <t>EDELMIRA MODESTA MOREL TEJADA</t>
  </si>
  <si>
    <t>APORTE ECONOMICO A COLABORADORA QUE SE DESEMPEÑA COMO ANALISTA DE RRH QUE FUNGE COMO ENLACE ENTRE LAS DEP. DE LA REGION  NORTE Y LA SEDE DE ESTE MINC PARA CUBRIR PARTE DE LOS GASTOS FUNERARIOS A  RAIZ DEL FALLECIMIENTO DE SU HIJO, SEGUN ANEXOS.</t>
  </si>
  <si>
    <t>BANDA DE MUSICA MUNICIPAL BY LUIS ANTONIO BELTRE</t>
  </si>
  <si>
    <t>TRANSFERENCIA A FAVOR DE LA BANDA DE MUSICA MUNICIPAL BY LUIS ANTONIO BELTRE-AZUA, CORRESPONDIENTE AL MES DE AGOSTO 2026, SEGUN ANEXOS.</t>
  </si>
  <si>
    <t>CORPORACION DE ACUEDUCTO Y ALCANTARILLADO DE PTO PLATA</t>
  </si>
  <si>
    <t>PAGO POR SUMINISTRO DE AGUA POTABLE Y ALCANTARILLADO DEL INMUEBLE DONDE ESTA UBICADA LA OFICINA DE PATRIMONIO CULTURAL EN LA PROV. PUERTO PLATA, DEPENDENCIA DE ESTE MINC, CORRESPONDIENTE AL MES DE AGOSTO 2026, SEGUN ANEXOS</t>
  </si>
  <si>
    <t>INSTITUTO DUARTIANO</t>
  </si>
  <si>
    <t>TRANSFERENCIA A FAVOR DEL INSTITUTO DUARTIANO, CORRESPONDIENTE A GASTOS CORRIENTES Y PAGO DE NOMINA DEL MES DE AGOSTO 2026, SEGUN ANEXOS</t>
  </si>
  <si>
    <t>P/CARACTER EVENTUAL  AGOSTO 2026-PROG. 01-MINC</t>
  </si>
  <si>
    <t>P/INTERINATO AGOSTO 2026-PROG. 01-MINC</t>
  </si>
  <si>
    <t>P/PERIODO PROBATORIO AGOSTO 2026-PROG. 01-MINC</t>
  </si>
  <si>
    <t>P/COMP. PRIMA DE TRANSPORTE AGOSTO 2026-PROG. 01-MINC</t>
  </si>
  <si>
    <t>P/TRAMITE PENSION  AGOSTO 2026-PROG. 01-MINC</t>
  </si>
  <si>
    <t>P/SUPLENCIA  AGOSTO 2026-PROG. 01-MINC</t>
  </si>
  <si>
    <t>P/CARACTER EVENTUAL (DOCENTE) AGOSTO 2026-PROG. 13-MINC</t>
  </si>
  <si>
    <t>P/SUELDO FIJOS AGOSTO 2026-PROG. 11-MINC</t>
  </si>
  <si>
    <t>P/EMPLEADOS TEMPORALES  AGOSTO 2026-PROG. 01-MINC</t>
  </si>
  <si>
    <t>P/SUELDO FIJOS AGOSTO 2026-PROG. 01-MINC</t>
  </si>
  <si>
    <t>P/SUELDO FIJO AGOSTO 2026-PROG. 13-MINC</t>
  </si>
  <si>
    <t>P/COMPENSACION DE SEGURIDAD AGOSTO 2026-PROG. 01-MINC</t>
  </si>
  <si>
    <t>PAGO PASANTES PERIODO DEL 15 DE JULIO AL 15 DE AGOSTO 2026.</t>
  </si>
  <si>
    <t>AYUNTAMIENTO DEL DISTRITO NACIONAL</t>
  </si>
  <si>
    <t>PAGO POR SERVICIOS DE RECOGIDA DE BASURA DE ESTE MINISTERIO DE CULTURA Y SUS DEPENDENCIAS, CORRESPONDIENTE AL MES DE AGOSTO 2026, SEGUN ANEXOS</t>
  </si>
  <si>
    <t>CORPORACION DE ACUEDUCTO Y ALCANTARILLADO DE SANTIAGO</t>
  </si>
  <si>
    <t>PAGO POR SERVICIOS DE AGUA, CLOACA Y AYUNTAMIENTO DEL CENTRO DE LA CULTURA DE SANTIAGO CONTRATO 01058338, CORRESPONDIENTE AL MES DE AGOSTO 2026, DEPENDENCIA DE ESTE MINISTERIO DE CULTURA, SEGUN ANEXOS</t>
  </si>
  <si>
    <t>PAGO POR SERVICIOS DE AGUA, CLOACA Y AYUNTAMIENTO DEL GRAN TEATRO DEL CIBAO CONTRATO 01236928, CORRESPONDIENTE AL MES DE JULIO 2026, DEPENDENCIA DE ESTE MINISTERIO DE CULTURA, SEGUN ANEXOS</t>
  </si>
  <si>
    <t>FONDO REPONIBLE INSTITUCIONAL AL MINISTERIO DE CULTURA</t>
  </si>
  <si>
    <t>HUMANO SEGUROS S A</t>
  </si>
  <si>
    <t>PAGO POR SERVICIO DE SEGURO DE SALUD COMPLEMENTARIO DE LOS EMPLEADOS DEL MINISTERIO DE CULTURA, CORRESPONDIENTE AL MES DE AGOSTO DEL 2026, SEGUN ANEXOS</t>
  </si>
  <si>
    <t>SEGURO NACIONAL DE SALUD</t>
  </si>
  <si>
    <t>PAGO  POR SEGURO DE SALUD COMPLEMENTARIO DE EMPLEADOS DE ESTE MINISTERIO DE CULTURA, CORRESPONDIENTE AL PERIODO DEL 01 AL 31 DE AGOSTO 2026, SEGUN ANEXOS.</t>
  </si>
  <si>
    <t>EDENORTE DOMINICANA S A</t>
  </si>
  <si>
    <t>PAGO SERVICIOS DE ENERGIA ELECTRICA DE LAS DEPENDENCIAS DE ESTE MINISTERIO DE CULTURA EN LA REGION NORTE, CORRESPONDIENTE AL MES DE JULIO 2026, SEGUN ANEXOS.</t>
  </si>
  <si>
    <t>LIBERTY NETWORKS DOMINICANA, SA</t>
  </si>
  <si>
    <t>PAGO POR SERVICIOS DE REDUNDANCIA DE CONEXION A INTERNET, VIA PROVEEDOR ALTERNO, CORRESPONDIENTE AL MES DE AGOSTO 2026, SEGUN ANEXOS.</t>
  </si>
  <si>
    <t>TONER DEPOT MULTISERVICIOS EORG, SRL</t>
  </si>
  <si>
    <t>PAGO NO.10 DE LA CERT. CO. BS-0007238-2025, ADENDUM BS-0003305-2026, POR SERV. DE ALQUILER DE IMPRESORAS Y MANTENIMIENTO DE LOS EQUIPOS DE IMPRESION DE ESTE MINC Y SUS DEPENDENCIAS, CORRESPONDIENTE AL MES DE JUNIO 2026, SEGUN ANEXOS</t>
  </si>
  <si>
    <t>ARCHIVO GRAL DE LA NACION</t>
  </si>
  <si>
    <t>TRANSFERENCIA  A FAVOR DEL ARCHIVO GENERAL DE LA NACION (AGN), CORRESPONDIENTE A LA SUBVENCION POR GASTOS Y PAGO DE NOMINA DEL MES DE AGOSTO 2026, SEGUN ANEXOS.</t>
  </si>
  <si>
    <t>INTEGRATION &amp; CONSULTING TECNOLOGYINT ICT, SRL</t>
  </si>
  <si>
    <t>PAGO POR SERVICIOS DE CAPACITACIÓN  A  PERSONAL DE LA DIRECCION DE TECNOLOGIA. DE ESTE MINC  EN EL I CONGRESO DE TRANSF. DIGITAL CUATICAIA 2026, EN EL HOTEL BARCELO BAVARO PALACE, DEL 25 AL 28 DE JUNIO 2026, PROC. CULT. DAF-CM-2026-0030, OR 2026-0017</t>
  </si>
  <si>
    <t>MULTIGRABADO SRL</t>
  </si>
  <si>
    <t>PAGO POR SERVICIOS DE CONFECCION DE SELLOS PARA USO EN ESTE MINISTERIO DE CULTURA Y SUS DEPENDENCIAS, PROCESO CULTURA-DAF-CD-2025-0030, ORDEN 2025-00137, SEGUN ANEXOS</t>
  </si>
  <si>
    <t>CORPORACION DEL ACUEDUCTO Y ALCANTARILLADO DE SANTO DOMINGO</t>
  </si>
  <si>
    <t>PAGO POR SERVICIOS DE AGUA POTABLE DE ESTE MINISTERIO DE CULTURA Y SUS DEPENDENCIAS, CORRESPONDIENTE AL MES DE AGOSTO 2026, SEGUN ANEXOS.</t>
  </si>
  <si>
    <t>YUDITH ALTAGRACIA LECLERC MEJIA</t>
  </si>
  <si>
    <t>APORTE ECONOMICO PARA  EL LANZAMIENTO INTERNACIONAL DE SU LIBRO, MIL HISTORIAS: QUE NADIE HABLE DE IMPOSIBLES Y COBERTURA ESPECIAL DE LA FERIA DEL LIBRO Y LA CULTURA DOM. 2026 EN NEW YORK, REALIZADA DEL 10 AL 12 DE JULIO 2026, SEGUN ANEXOS</t>
  </si>
  <si>
    <t>JUNIOR ANTONIO ACOSTA ROSARIO</t>
  </si>
  <si>
    <t>PAGO POR CONTRATACION DE SERVICIOS DE PUBLICIDAD A TRAVES DE MEDIOS Y PLATAFORMAS DIGITALES, PROCESO CULTURA-CCC-PEPB-2026-0001, ORDEN CULTURA-2026-00132</t>
  </si>
  <si>
    <t>KELVIN ORVITO DE LA CRUZ TEJADA</t>
  </si>
  <si>
    <t>PAGO POR CONTRATACION DE SERVICIOS DE PUBLICIDAD A TRAVES DE MEDIOS Y PLATAFORMAS DIGITALES, PROCESO CULTURA-CCC-PEPB-2026-0001, ORDEN CULTURA-2026-00102</t>
  </si>
  <si>
    <t>PAGO POR CONTRATACIÓN DE LOS SERVICIOS DE PUBLICIDAD A TRAVÉS DE MEDIOS Y PLATAFORMAS DIGITALES, PROCESO CULTURA-CCC-PEPB-2026-0001, ORDEN CULTURA-2026-00141, SEGUN DOCUMENTOS ANEXOS.</t>
  </si>
  <si>
    <t>PAGO POR CONTRATACIÓN DE LOS SERVICIOS DE PUBLICIDAD A TRAVÉS DE MEDIOS Y PLATAFORMAS DIGITALES, PROCESO CULTURA-CCC-PEPB-2026-0001, ORDEN CULTURA-2026-00109, SEGUN DOCUMENTOS ANEXOS.</t>
  </si>
  <si>
    <t>GRUPO PYV, SRL</t>
  </si>
  <si>
    <t>PAGO POR SERV. DE MENSAJERIA INTERN.(COURIER) PARA ENVIO DE LIBROS A USA, EN EL MARCO DEL FESTIVAL DEL LIBRO Y LA CULTURA DOM. 2026, CELEBRADO EN LA CIUDAD DE NEW YORK DEL 10 AL 12 DE JULIO 2026, PROCESO CULTURA DAF-CD-2026-0056, ORDEN 2026-00180</t>
  </si>
  <si>
    <t>GRAFISMO, SRL</t>
  </si>
  <si>
    <t>PAGO POR SERVICIO DE IMPRESOS DE SEÑALETICAS PARA ESTE MINISTERIO DE CULTURA, PROCESO CULTURA-DAF-CD-2026-0058, ORDEN CULTURA-2026-00186, SEGUN ANEXOS</t>
  </si>
  <si>
    <t>PRODUCCIONES TE LO EXPLICO , SRL</t>
  </si>
  <si>
    <t>PAGO POR DE SERVICIO DE MAESTRÍA DE CEREMONIA  EN LA GALA  ARTISTICA, REALIZADA EN LA ESCUELA DE BELLAS ARTES, EN SAN CRISTOBAL, EL 18 DE JULIO 2026, PRECESO CULTURA-DAF-CD-2026-0060, ORDEN DE COMPRA 2026-00194, SEGUN ANEXOS.</t>
  </si>
  <si>
    <t>RENT A EQUIPOS MUESES SRL</t>
  </si>
  <si>
    <t>PAGO POR ADQUISICION DE MATERIALES PARA CRISTALIZAR PISOS PARA USO DE ESTE MINISTERIO, PROCESO CULTURA-2026-0073, ORDEN CULTURA-2026-00217, SEGUN ANEXOS</t>
  </si>
  <si>
    <t>GRUPO SERVICIO G-S SA</t>
  </si>
  <si>
    <t>PAGO POR ADQUISICION DE PULIDORA DE PISOS Y MATERIALES PARA CRISTALIZAR PISOS PARA USO DE ESTE MINC, PROCESO CULTURA-DAF-CD-2026-0073, ORDEN CULTURA-2026-00218, SEGUN ANEXOS</t>
  </si>
  <si>
    <t>PAGO CERT. DE CONTRATO NO. BS-0011192-2025, POR SERVICIOS DE ALMUERZOS Y CENAS PARA EL PERSONAL DE ESTE MINC Y SUS DEPENDENCIAS, CORRESPONDIENTE AL PERIODO DEL 01 AL 14 JULIO 2026, SEGUN ANEXOS</t>
  </si>
  <si>
    <t>CROS PUBLICIDAD, SRL</t>
  </si>
  <si>
    <t>PAGO POR SERV. DE ELABORACION DE COPA, PLACAS E IMPRESION DE CERTIFICADOS Y ENMARCADO DE RECONOCIMIENTOS PARA EL DESFILE NACIONAL DE CARNAVAL 2026, PROCESO CULTURA-DAF-CD-2026-0008, ORDEN CULTURA 2026-00027, SEGUN ANEXOS</t>
  </si>
  <si>
    <t>CENTRO DE SERVICIOS ARQUITECTÓNICOS Y AGRIMENSORES PWL, SRL</t>
  </si>
  <si>
    <t>PAGO SERVICIO DE TASACION DE 9 VEHICULOS DE LA FLOTILLA VEHICULAR DE ESTE MINISTERIO, PROCESO CULTURA DAF-CD-2026-0067, ORDEN 2026-00203, SEGUN ANEXOS.</t>
  </si>
  <si>
    <t>COMISION CIVIL DE DESARROLLO DE LA PROVINCIA LA ALTAGRACIA INC</t>
  </si>
  <si>
    <t>PAGO CONVENIO CI-0000648-2026 PARA LA ORG, EL DESARROLLO Y LA EJECUCION DE ESTE FESTIVAL A CELEBRARSE DEL 28 AL 30 DE AGOSTO 2026 EN EL CENTRO UNIVERSITARIO REGIONAL DE  LA UASD EN LA REGION ESTE, LOCALIZADO EN HIGUEY, PROV LA ALTAGRACIA</t>
  </si>
  <si>
    <t>KAYLA'S CUISINE &amp; CATERING SERVICES, SRL</t>
  </si>
  <si>
    <t>PAGO DE LA CERT. DE CONT NO.BS-0007800-2026, POR SERVICIOS DE ALMUERZOS Y CENAS, PARA SER UTILIZADOS EN LA ALIMENTACION DE LOS EMPLEADOS DEL GRAN TEATRO DEL CIBAO, CORRESPONDIENTE AL MES DE JULIO 2026, PROC.CULT.DAF-CM-2026-0035, SEGUN ANEXOS.</t>
  </si>
  <si>
    <t>VIRTUS CAR RENTAL, SRL</t>
  </si>
  <si>
    <t>PAGO POR SERVICIO DE ALQUILER DE VEHICULOS A REQUERIMIENTO, PARA DIVERSAS ACTIVIDADES DE ESTE MINISTERIO, PROCESO CULTURA -DAF-CD-2025-0098, ORDEN 2025-00405, SEGUN ANEXOS.</t>
  </si>
  <si>
    <t>RESOLUCIÓN TÉCNICA ALDASO, EIRL</t>
  </si>
  <si>
    <t>PAGO POR SERVICIO DE MANTENIMIENTO PREVENTIVO Y CORRECTIVO DE DOS UNIDADES DE AIRE DEL MINISTERIO DE CULTURA, PROC.CULT.DAF-CM-2025-0028, ORDEN 2025-00153, SEGUN ANEXOS.</t>
  </si>
  <si>
    <t>PAGO PASANTE CORRESPONDIENTE AL PERIODO DEL 22 DE JULIO AL 22 DE AGOSTO 2026.</t>
  </si>
  <si>
    <t>PAGO PASANTE CORRESP AL PERIODO DEL 01 DE AGOSTO AL 01 DE SEPTIEMBRE 2026.</t>
  </si>
  <si>
    <t>P/HORAS EXTRAORDINARIAS JULIO 2026-P01-MINC</t>
  </si>
  <si>
    <t>DEVOLUCION SUBSIDIO POR ENFERMEDAD COMUN CORRSP A JULIO 2026</t>
  </si>
  <si>
    <t>DEVOLUCION SUBSIDIO POR MATERNIDAD CORRESP A JULIO 2026</t>
  </si>
  <si>
    <t>P/HORAS EXTRAS JORNADA EXAMEN CNEPR AGOSTO 2026-P01-MINC</t>
  </si>
  <si>
    <t>P/VACACIONES A EXEMPLEADOS AGOSTO 2026-P01-MINC</t>
  </si>
  <si>
    <t>P/INDEMNIZACION A EXEMPLEADOS AGOSTO 2026-P01-MINC</t>
  </si>
  <si>
    <t>PAGO DE BOLETOS AEREOS PARA FUNCIONARIOS QUE VIAJARON EN EL MES DE JULIO 2026 A DIFERENTES ACTIVIDADES A LOS SIGUIENTES PAISES, NEW YORK, TORONTO, CANADA Y BUSAN COREA DEL SUR. SEGUN ANEXOS</t>
  </si>
  <si>
    <t>PAGO CERT. CONT. BS-0007802-2026, LOTE 2 POR SERV. DE ALMUERZOS Y CENAS DE LOS FINES DE SEMANA Y DIAS FERIADOS DE LOS EMPLEADOS DEL GRAN TEATRO DEL CIBAO, CORRESPONDIENTE AL MES DE JULIO 2026, PROCESO CULTURA DAF-CM-2026-0035.</t>
  </si>
  <si>
    <t>ALKEZA, SRL</t>
  </si>
  <si>
    <t>PAGO POR ADQUISICION DE CARPAS PARA ACTIVIDADES DEL MINISTERIO Y SUS DEPENDENCIAS, PROCESO CULTURA-DAF-CM-2026-0045, ORDEN DE COMPRA 2026-00216, SEGUN ANEXOS</t>
  </si>
  <si>
    <t>PLANETA AZUL, SA</t>
  </si>
  <si>
    <t>PAGO SEGUN CERT CONTRATO BS-0005029-2025, ADENDUM BS-0004253-2026, POR ADQ DE AGUA POTABLE PARA CONSUMO INSTITUCIONAL(SEDE Y DEPENDENCIAS), PROCESO CULTURA-DAF-C-2025-0001, ORDEN 2025-00031</t>
  </si>
  <si>
    <t>COMPANIA DOMINICANA DE TELEFONOS C POR A</t>
  </si>
  <si>
    <t>PAGO SERVICIOS TELEFONICOS Y FLOTAS DE ESTE MINISTERIO DE CULTURA Y SUS DEPENDENCIAS, CORRESPONDIENTE AL MES DE AGOSTO 2026 (SERV. LARGA DISTANCIA, TELEFONO LOCAL INTERNET Y TV POR CABLE) SEGUN ANEXOS.</t>
  </si>
  <si>
    <t>NELSON YADEL RODRIGUEZ MATEO</t>
  </si>
  <si>
    <t>APORTE ECONOMICO POR SU COLABORACION CON LA LOGISTICA DE LOS SECTORES DE LA CAÑITA Y LA NUEVA BARQUITA, CON MOTIVO AL "CONCIERTO JOVEN FILARMONICA" REALIZADA EL 08 DE AGOSTO 2026, SEGUN ANEXOS.</t>
  </si>
  <si>
    <t>DOMINICUS SHIPPING, EIRL</t>
  </si>
  <si>
    <t>PAGO POR SERV. DE ALQUILER DE TRANSPORTE DE CARGA Y DE PASAJEROS A REQUERIMIENTO, PARA ESTE MINISTERIO DE CULTURA, PROCESO CULTURA -DAF-CD-2026-0020, ORDEN DE COMPRA 2026-00041, SEGUN ANEXO</t>
  </si>
  <si>
    <t>SANTO DOMINGO MOTORS COMPANY, SA</t>
  </si>
  <si>
    <t>PAGO POR SERVICIO DE MANTENIMIENTO PREVENTIVO Y CORRECTIVO AL VEHICULO MARCA NISSAN FRONTIER, AÑO 2025-PLACA EL12330 DE LA FLOTILLA VEHICULAR DE ESTE MINISTERIO, PROCESO CULTURA-DAF-CD-2026-0038, ORDEN 2026-00095, SEGUN ANEXOS</t>
  </si>
  <si>
    <t>AUTO SERVICIO AUTOMOTRIZ INTELIGENTE RD, AUTO SAI RD SRL</t>
  </si>
  <si>
    <t>PAGO  CONT BS-0000091-2026, ADENDUM-BS-0006072-2026,POR SERVICIO DE MANTENIMIENTO Y REPARACION A VEHICULOS VARIOS DE LA FLOTILLA VEHICULAR DE ESTE MINISTERIO, PROCESO CULTURA-DAF-CM-2025-0075, ORDEN 2025-00406, SEGUN ANEXOS.</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</si>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</sst>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_);_(* \(#,##0.0\);_(* &quot;-&quot;??_);_(@_)"/>
  </numFmts>
  <fonts count="20" x14ac:knownFonts="1">
    <font>
      <sz val="10"/>
      <color rgb="FF000000"/>
      <name val="Times New Roman"/>
      <family val="1"/>
    </font>
    <font>
      <sz val="11"/>
      <color theme="1"/>
      <name val="Calibri"/>
      <family val="2"/>
      <scheme val="minor"/>
    </font>
    <font>
      <b/>
      <sz val="11"/>
      <color theme="0"/>
      <name val="Calibri"/>
      <family val="2"/>
      <scheme val="minor"/>
    </font>
    <font>
      <b/>
      <sz val="11"/>
      <color theme="1"/>
      <name val="Calibri"/>
      <family val="2"/>
      <scheme val="minor"/>
    </font>
    <font>
      <sz val="10"/>
      <color rgb="FF000000"/>
      <name val="Times New Roman"/>
      <family val="1"/>
    </font>
    <font>
      <b/>
      <sz val="12"/>
      <color rgb="FF000000"/>
      <name val="Calibri"/>
      <family val="2"/>
      <scheme val="minor"/>
    </font>
    <font>
      <sz val="12"/>
      <color rgb="FF000000"/>
      <name val="Calibri"/>
      <family val="2"/>
      <scheme val="minor"/>
    </font>
    <font>
      <b/>
      <sz val="12"/>
      <color theme="1"/>
      <name val="Calibri"/>
      <family val="2"/>
      <scheme val="minor"/>
    </font>
    <font>
      <b/>
      <sz val="6"/>
      <color theme="0"/>
      <name val="Calibri"/>
      <family val="2"/>
      <scheme val="minor"/>
    </font>
    <font>
      <b/>
      <sz val="6"/>
      <color theme="1"/>
      <name val="Calibri"/>
      <family val="2"/>
      <scheme val="minor"/>
    </font>
    <font>
      <b/>
      <sz val="6"/>
      <name val="Calibri"/>
      <family val="2"/>
      <scheme val="minor"/>
    </font>
    <font>
      <sz val="6"/>
      <color theme="1"/>
      <name val="Calibri"/>
      <family val="2"/>
      <scheme val="minor"/>
    </font>
    <font>
      <sz val="6"/>
      <name val="Calibri"/>
      <family val="2"/>
      <scheme val="minor"/>
    </font>
    <font>
      <sz val="8"/>
      <color theme="1"/>
      <name val="Calibri"/>
      <family val="2"/>
      <scheme val="minor"/>
    </font>
    <font>
      <b/>
      <sz val="8"/>
      <color theme="1"/>
      <name val="Calibri"/>
      <family val="2"/>
      <scheme val="minor"/>
    </font>
    <font>
      <b/>
      <sz val="11"/>
      <name val="Calibri"/>
      <family val="2"/>
      <scheme val="minor"/>
    </font>
    <font>
      <sz val="11"/>
      <color rgb="FF000000"/>
      <name val="Calibri"/>
      <family val="2"/>
      <scheme val="minor"/>
    </font>
    <font>
      <b/>
      <sz val="16"/>
      <name val="Calibri"/>
      <family val="2"/>
      <scheme val="minor"/>
    </font>
    <font>
      <b/>
      <sz val="12"/>
      <name val="Calibri"/>
      <family val="2"/>
      <scheme val="minor"/>
    </font>
    <font>
      <sz val="12"/>
      <name val="Calibri"/>
      <family val="2"/>
      <scheme val="minor"/>
    </font>
  </fonts>
  <fills count="7">
    <fill>
      <patternFill patternType="none"/>
    </fill>
    <fill>
      <patternFill patternType="gray125"/>
    </fill>
    <fill>
      <patternFill patternType="solid">
        <fgColor theme="0"/>
        <bgColor indexed="64"/>
      </patternFill>
    </fill>
    <fill>
      <patternFill patternType="solid">
        <fgColor rgb="FF002060"/>
        <bgColor theme="4" tint="0.79998168889431442"/>
      </patternFill>
    </fill>
    <fill>
      <patternFill patternType="solid">
        <fgColor rgb="FF002060"/>
        <bgColor indexed="64"/>
      </patternFill>
    </fill>
    <fill>
      <patternFill patternType="solid">
        <fgColor theme="8" tint="-0.499984740745262"/>
        <bgColor theme="4" tint="0.79998168889431442"/>
      </patternFill>
    </fill>
    <fill>
      <patternFill patternType="solid">
        <fgColor theme="4" tint="-0.499984740745262"/>
        <bgColor theme="4" tint="0.79998168889431442"/>
      </patternFill>
    </fill>
  </fills>
  <borders count="14">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style="thin">
        <color indexed="64"/>
      </right>
      <top style="thin">
        <color theme="0"/>
      </top>
      <bottom/>
      <diagonal/>
    </border>
    <border>
      <left style="thin">
        <color indexed="64"/>
      </left>
      <right style="thin">
        <color indexed="64"/>
      </right>
      <top style="thin">
        <color theme="0"/>
      </top>
      <bottom/>
      <diagonal/>
    </border>
    <border>
      <left style="thin">
        <color indexed="64"/>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theme="4" tint="0.39997558519241921"/>
      </bottom>
      <diagonal/>
    </border>
    <border>
      <left/>
      <right/>
      <top style="thin">
        <color theme="0"/>
      </top>
      <bottom/>
      <diagonal/>
    </border>
    <border>
      <left/>
      <right/>
      <top style="thin">
        <color theme="4" tint="0.39997558519241921"/>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4" fillId="0" borderId="0" applyFont="0" applyFill="0" applyBorder="0" applyAlignment="0" applyProtection="0"/>
  </cellStyleXfs>
  <cellXfs count="73">
    <xf numFmtId="0" fontId="0" fillId="0" borderId="0" xfId="0"/>
    <xf numFmtId="0" fontId="0" fillId="2" borderId="0" xfId="0" applyFill="1" applyAlignment="1">
      <alignment vertical="center"/>
    </xf>
    <xf numFmtId="0" fontId="0" fillId="0" borderId="0" xfId="0" applyAlignment="1">
      <alignment vertical="center"/>
    </xf>
    <xf numFmtId="0" fontId="5" fillId="2" borderId="1" xfId="0" applyFont="1" applyFill="1" applyBorder="1" applyAlignment="1">
      <alignment horizontal="center" vertical="center" wrapText="1" readingOrder="1"/>
    </xf>
    <xf numFmtId="0" fontId="5" fillId="2" borderId="0" xfId="0" applyFont="1" applyFill="1" applyAlignment="1">
      <alignment horizontal="center" vertical="center" wrapText="1" readingOrder="1"/>
    </xf>
    <xf numFmtId="0" fontId="6" fillId="2" borderId="1" xfId="0" applyFont="1" applyFill="1" applyBorder="1" applyAlignment="1">
      <alignment horizontal="center" vertical="center" wrapText="1" readingOrder="1"/>
    </xf>
    <xf numFmtId="0" fontId="6" fillId="2" borderId="0" xfId="0" applyFont="1" applyFill="1" applyAlignment="1">
      <alignment horizontal="center" vertical="center" wrapText="1" readingOrder="1"/>
    </xf>
    <xf numFmtId="0" fontId="7" fillId="2" borderId="1" xfId="0" applyFont="1" applyFill="1" applyBorder="1" applyAlignment="1">
      <alignment horizontal="center" vertical="center"/>
    </xf>
    <xf numFmtId="0" fontId="7" fillId="2" borderId="0" xfId="0" applyFont="1" applyFill="1" applyAlignment="1">
      <alignment horizontal="center" vertical="center"/>
    </xf>
    <xf numFmtId="0" fontId="8" fillId="3" borderId="2" xfId="0" applyFont="1" applyFill="1" applyBorder="1" applyAlignment="1">
      <alignment horizontal="center" vertical="center"/>
    </xf>
    <xf numFmtId="164" fontId="8" fillId="3" borderId="2" xfId="1" applyFont="1" applyFill="1" applyBorder="1" applyAlignment="1">
      <alignment horizontal="center" vertical="center" wrapText="1"/>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164" fontId="8" fillId="3" borderId="6" xfId="1" applyFont="1" applyFill="1" applyBorder="1" applyAlignment="1">
      <alignment horizontal="center" vertical="center" wrapText="1"/>
    </xf>
    <xf numFmtId="0" fontId="8" fillId="4" borderId="2" xfId="0" applyFont="1" applyFill="1" applyBorder="1" applyAlignment="1">
      <alignment horizontal="center" vertical="center"/>
    </xf>
    <xf numFmtId="0" fontId="8" fillId="4" borderId="7" xfId="0" applyFont="1" applyFill="1" applyBorder="1" applyAlignment="1">
      <alignment horizontal="center" vertical="center"/>
    </xf>
    <xf numFmtId="0" fontId="9" fillId="0" borderId="8" xfId="0" applyFont="1" applyBorder="1" applyAlignment="1">
      <alignment horizontal="left" vertical="center"/>
    </xf>
    <xf numFmtId="165" fontId="10" fillId="0" borderId="8" xfId="0" applyNumberFormat="1" applyFont="1" applyBorder="1" applyAlignment="1">
      <alignment vertical="center"/>
    </xf>
    <xf numFmtId="0" fontId="9" fillId="0" borderId="0" xfId="0" applyFont="1" applyAlignment="1">
      <alignment horizontal="left" vertical="center" wrapText="1"/>
    </xf>
    <xf numFmtId="4" fontId="10" fillId="0" borderId="0" xfId="0" applyNumberFormat="1" applyFont="1" applyAlignment="1">
      <alignment vertical="center"/>
    </xf>
    <xf numFmtId="0" fontId="11" fillId="0" borderId="0" xfId="0" applyFont="1" applyAlignment="1">
      <alignment horizontal="left" vertical="center"/>
    </xf>
    <xf numFmtId="4" fontId="12" fillId="0" borderId="0" xfId="0" applyNumberFormat="1" applyFont="1" applyAlignment="1">
      <alignment vertical="center"/>
    </xf>
    <xf numFmtId="0" fontId="11" fillId="0" borderId="0" xfId="0" applyFont="1" applyAlignment="1">
      <alignment horizontal="left" vertical="center" wrapText="1"/>
    </xf>
    <xf numFmtId="0" fontId="0" fillId="0" borderId="9" xfId="0" applyBorder="1" applyAlignment="1">
      <alignmen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0" fillId="0" borderId="0" xfId="0" applyFont="1" applyAlignment="1">
      <alignment horizontal="left" vertical="center" wrapText="1"/>
    </xf>
    <xf numFmtId="0" fontId="3" fillId="0" borderId="0" xfId="0" applyFont="1" applyAlignment="1">
      <alignment vertical="center"/>
    </xf>
    <xf numFmtId="0" fontId="9" fillId="0" borderId="0" xfId="0" applyFont="1" applyAlignment="1">
      <alignment horizontal="left" vertical="center"/>
    </xf>
    <xf numFmtId="4" fontId="10" fillId="0" borderId="8" xfId="0" applyNumberFormat="1" applyFont="1" applyBorder="1" applyAlignment="1">
      <alignment vertical="center"/>
    </xf>
    <xf numFmtId="4" fontId="11" fillId="0" borderId="0" xfId="0" applyNumberFormat="1" applyFont="1" applyAlignment="1">
      <alignment vertical="center"/>
    </xf>
    <xf numFmtId="4" fontId="9" fillId="0" borderId="0" xfId="0" applyNumberFormat="1" applyFont="1" applyAlignment="1">
      <alignment vertical="center"/>
    </xf>
    <xf numFmtId="0" fontId="8" fillId="3" borderId="10" xfId="0" applyFont="1" applyFill="1" applyBorder="1" applyAlignment="1">
      <alignment vertical="center"/>
    </xf>
    <xf numFmtId="4" fontId="8" fillId="3" borderId="10" xfId="0" applyNumberFormat="1" applyFont="1" applyFill="1" applyBorder="1" applyAlignment="1">
      <alignment vertical="center"/>
    </xf>
    <xf numFmtId="40" fontId="0" fillId="0" borderId="0" xfId="0" applyNumberFormat="1" applyAlignment="1">
      <alignment vertical="center"/>
    </xf>
    <xf numFmtId="4" fontId="0" fillId="0" borderId="0" xfId="0" applyNumberFormat="1" applyAlignment="1">
      <alignment vertical="center"/>
    </xf>
    <xf numFmtId="0" fontId="13" fillId="0" borderId="0" xfId="0" applyFont="1" applyAlignment="1">
      <alignment horizontal="left" vertical="center"/>
    </xf>
    <xf numFmtId="0" fontId="13" fillId="0" borderId="0" xfId="0" applyFont="1" applyAlignment="1">
      <alignment vertical="center"/>
    </xf>
    <xf numFmtId="165" fontId="14" fillId="0" borderId="0" xfId="0" applyNumberFormat="1" applyFont="1" applyAlignment="1">
      <alignment vertical="center"/>
    </xf>
    <xf numFmtId="165" fontId="9" fillId="0" borderId="0" xfId="0" applyNumberFormat="1" applyFont="1" applyAlignment="1">
      <alignment vertical="center"/>
    </xf>
    <xf numFmtId="0" fontId="11" fillId="0" borderId="0" xfId="0" applyFont="1" applyAlignment="1">
      <alignment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1" fillId="0" borderId="11"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vertical="center"/>
    </xf>
    <xf numFmtId="0" fontId="1" fillId="0" borderId="11" xfId="0" applyFont="1" applyBorder="1" applyAlignment="1">
      <alignment vertical="center"/>
    </xf>
    <xf numFmtId="0" fontId="11" fillId="0" borderId="11" xfId="0" applyFont="1" applyBorder="1" applyAlignment="1">
      <alignment vertical="center"/>
    </xf>
    <xf numFmtId="0" fontId="15" fillId="0" borderId="0" xfId="0" applyFont="1" applyAlignment="1">
      <alignment horizontal="center" vertical="center"/>
    </xf>
    <xf numFmtId="0" fontId="3" fillId="0" borderId="1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16" fillId="0" borderId="0" xfId="0" applyFont="1" applyAlignment="1">
      <alignment vertical="center"/>
    </xf>
    <xf numFmtId="0" fontId="17" fillId="2" borderId="1" xfId="0" applyFont="1" applyFill="1" applyBorder="1" applyAlignment="1">
      <alignment horizontal="center" vertical="center" wrapText="1" readingOrder="1"/>
    </xf>
    <xf numFmtId="0" fontId="17" fillId="2" borderId="0" xfId="0" applyFont="1" applyFill="1" applyAlignment="1">
      <alignment horizontal="center" vertical="center" wrapText="1" readingOrder="1"/>
    </xf>
    <xf numFmtId="0" fontId="18" fillId="2" borderId="0" xfId="0" applyFont="1" applyFill="1" applyAlignment="1">
      <alignment vertical="center" wrapText="1" readingOrder="1"/>
    </xf>
    <xf numFmtId="0" fontId="0" fillId="2" borderId="0" xfId="0" applyFill="1"/>
    <xf numFmtId="0" fontId="19" fillId="2" borderId="0" xfId="0" applyFont="1" applyFill="1" applyAlignment="1">
      <alignment vertical="center" wrapText="1" readingOrder="1"/>
    </xf>
    <xf numFmtId="0" fontId="2" fillId="5" borderId="13" xfId="0" applyFont="1" applyFill="1" applyBorder="1" applyAlignment="1">
      <alignment horizontal="center"/>
    </xf>
    <xf numFmtId="39" fontId="2" fillId="5" borderId="13" xfId="0" applyNumberFormat="1" applyFont="1" applyFill="1" applyBorder="1" applyAlignment="1">
      <alignment horizontal="center"/>
    </xf>
    <xf numFmtId="14" fontId="0" fillId="0" borderId="13" xfId="0" applyNumberFormat="1" applyBorder="1"/>
    <xf numFmtId="0" fontId="0" fillId="0" borderId="13" xfId="0" applyBorder="1"/>
    <xf numFmtId="0" fontId="0" fillId="0" borderId="13" xfId="0" applyBorder="1" applyAlignment="1">
      <alignment wrapText="1"/>
    </xf>
    <xf numFmtId="0" fontId="0" fillId="0" borderId="13" xfId="0" applyBorder="1" applyAlignment="1">
      <alignment horizontal="left" wrapText="1"/>
    </xf>
    <xf numFmtId="40" fontId="0" fillId="0" borderId="13" xfId="0" applyNumberFormat="1" applyBorder="1"/>
    <xf numFmtId="0" fontId="2" fillId="6" borderId="13" xfId="0" applyFont="1" applyFill="1" applyBorder="1" applyAlignment="1">
      <alignment horizontal="center"/>
    </xf>
    <xf numFmtId="164" fontId="2" fillId="6" borderId="13" xfId="1" applyFont="1" applyFill="1" applyBorder="1"/>
    <xf numFmtId="4" fontId="0" fillId="2" borderId="0" xfId="0" applyNumberFormat="1" applyFill="1"/>
    <xf numFmtId="0" fontId="0" fillId="2" borderId="0" xfId="0" applyFill="1" applyAlignment="1">
      <alignment horizontal="right"/>
    </xf>
    <xf numFmtId="0" fontId="0" fillId="2" borderId="0" xfId="0" applyFill="1" applyAlignment="1">
      <alignment horizontal="left"/>
    </xf>
    <xf numFmtId="39" fontId="0" fillId="2" borderId="0" xfId="0" applyNumberFormat="1" applyFill="1"/>
    <xf numFmtId="164" fontId="0" fillId="2" borderId="0" xfId="0" applyNumberForma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389184</xdr:colOff>
      <xdr:row>0</xdr:row>
      <xdr:rowOff>36375</xdr:rowOff>
    </xdr:from>
    <xdr:to>
      <xdr:col>7</xdr:col>
      <xdr:colOff>3660</xdr:colOff>
      <xdr:row>2</xdr:row>
      <xdr:rowOff>243877</xdr:rowOff>
    </xdr:to>
    <xdr:pic>
      <xdr:nvPicPr>
        <xdr:cNvPr id="2" name="Picture 1" descr="A blue and red text on a black background&#10;&#10;Description automatically generated">
          <a:extLst>
            <a:ext uri="{FF2B5EF4-FFF2-40B4-BE49-F238E27FC236}">
              <a16:creationId xmlns:a16="http://schemas.microsoft.com/office/drawing/2014/main" id="{EFFAC208-3E21-4D9B-8854-D71E7D227E7E}"/>
            </a:ext>
          </a:extLst>
        </xdr:cNvPr>
        <xdr:cNvPicPr>
          <a:picLocks noChangeAspect="1"/>
        </xdr:cNvPicPr>
      </xdr:nvPicPr>
      <xdr:blipFill rotWithShape="1">
        <a:blip xmlns:r="http://schemas.openxmlformats.org/officeDocument/2006/relationships" r:embed="rId1"/>
        <a:srcRect l="9305" t="12397" r="8556" b="23141"/>
        <a:stretch/>
      </xdr:blipFill>
      <xdr:spPr bwMode="auto">
        <a:xfrm>
          <a:off x="6233724" y="36375"/>
          <a:ext cx="1740456" cy="870442"/>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133</xdr:row>
      <xdr:rowOff>59055</xdr:rowOff>
    </xdr:from>
    <xdr:to>
      <xdr:col>4</xdr:col>
      <xdr:colOff>778764</xdr:colOff>
      <xdr:row>140</xdr:row>
      <xdr:rowOff>1905</xdr:rowOff>
    </xdr:to>
    <xdr:pic>
      <xdr:nvPicPr>
        <xdr:cNvPr id="2" name="Picture 1">
          <a:extLst>
            <a:ext uri="{FF2B5EF4-FFF2-40B4-BE49-F238E27FC236}">
              <a16:creationId xmlns:a16="http://schemas.microsoft.com/office/drawing/2014/main" id="{21A453A7-4882-4063-A228-D88CD3A58348}"/>
            </a:ext>
          </a:extLst>
        </xdr:cNvPr>
        <xdr:cNvPicPr>
          <a:picLocks noChangeAspect="1"/>
        </xdr:cNvPicPr>
      </xdr:nvPicPr>
      <xdr:blipFill>
        <a:blip xmlns:r="http://schemas.openxmlformats.org/officeDocument/2006/relationships" r:embed="rId1"/>
        <a:stretch>
          <a:fillRect/>
        </a:stretch>
      </xdr:blipFill>
      <xdr:spPr>
        <a:xfrm>
          <a:off x="219075" y="74514075"/>
          <a:ext cx="7661529" cy="1116330"/>
        </a:xfrm>
        <a:prstGeom prst="rect">
          <a:avLst/>
        </a:prstGeom>
      </xdr:spPr>
    </xdr:pic>
    <xdr:clientData/>
  </xdr:twoCellAnchor>
  <xdr:twoCellAnchor editAs="oneCell">
    <xdr:from>
      <xdr:col>3</xdr:col>
      <xdr:colOff>200025</xdr:colOff>
      <xdr:row>0</xdr:row>
      <xdr:rowOff>135255</xdr:rowOff>
    </xdr:from>
    <xdr:to>
      <xdr:col>3</xdr:col>
      <xdr:colOff>2152650</xdr:colOff>
      <xdr:row>6</xdr:row>
      <xdr:rowOff>97155</xdr:rowOff>
    </xdr:to>
    <xdr:pic>
      <xdr:nvPicPr>
        <xdr:cNvPr id="3" name="Picture 2" descr="A blue and red text on a black background&#10;&#10;Description automatically generated">
          <a:extLst>
            <a:ext uri="{FF2B5EF4-FFF2-40B4-BE49-F238E27FC236}">
              <a16:creationId xmlns:a16="http://schemas.microsoft.com/office/drawing/2014/main" id="{9870291C-13AE-4294-BEC4-125B0C4BF7DF}"/>
            </a:ext>
          </a:extLst>
        </xdr:cNvPr>
        <xdr:cNvPicPr>
          <a:picLocks noChangeAspect="1"/>
        </xdr:cNvPicPr>
      </xdr:nvPicPr>
      <xdr:blipFill rotWithShape="1">
        <a:blip xmlns:r="http://schemas.openxmlformats.org/officeDocument/2006/relationships" r:embed="rId2"/>
        <a:srcRect l="9305" t="12397" r="8556" b="23141"/>
        <a:stretch/>
      </xdr:blipFill>
      <xdr:spPr bwMode="auto">
        <a:xfrm>
          <a:off x="3248025" y="135255"/>
          <a:ext cx="1952625" cy="96774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FE0E5-54CA-433D-9BC7-0AD6B58EA3DC}">
  <sheetPr>
    <tabColor theme="4" tint="-0.249977111117893"/>
  </sheetPr>
  <dimension ref="A1:R102"/>
  <sheetViews>
    <sheetView showGridLines="0" tabSelected="1" zoomScale="160" zoomScaleNormal="160" workbookViewId="0">
      <selection activeCell="A6" sqref="A6:P6"/>
    </sheetView>
  </sheetViews>
  <sheetFormatPr defaultColWidth="13.33203125" defaultRowHeight="13.2" x14ac:dyDescent="0.25"/>
  <cols>
    <col min="1" max="1" width="50.21875" style="2" customWidth="1"/>
    <col min="2" max="2" width="12" style="2" customWidth="1"/>
    <col min="3" max="3" width="13.109375" style="2" customWidth="1"/>
    <col min="4" max="4" width="9.88671875" style="2" customWidth="1"/>
    <col min="5" max="5" width="9.6640625" style="2" customWidth="1"/>
    <col min="6" max="6" width="9.88671875" style="2" customWidth="1"/>
    <col min="7" max="7" width="11.44140625" style="2" customWidth="1"/>
    <col min="8" max="8" width="10.88671875" style="2" customWidth="1"/>
    <col min="9" max="9" width="10.33203125" style="2" customWidth="1"/>
    <col min="10" max="10" width="10.5546875" style="2" customWidth="1"/>
    <col min="11" max="11" width="11.21875" style="2" customWidth="1"/>
    <col min="12" max="12" width="10.44140625" style="2" customWidth="1"/>
    <col min="13" max="13" width="9.6640625" style="2" customWidth="1"/>
    <col min="14" max="14" width="9.77734375" style="2" customWidth="1"/>
    <col min="15" max="15" width="9.21875" style="2" customWidth="1"/>
    <col min="16" max="16" width="11.109375" style="2" customWidth="1"/>
    <col min="17" max="16384" width="13.33203125" style="2"/>
  </cols>
  <sheetData>
    <row r="1" spans="1:17" ht="39" customHeight="1" x14ac:dyDescent="0.25">
      <c r="A1" s="1"/>
      <c r="B1" s="1"/>
      <c r="C1" s="1"/>
      <c r="D1" s="1"/>
      <c r="E1" s="1"/>
      <c r="F1" s="1"/>
      <c r="G1" s="1"/>
      <c r="H1" s="1"/>
      <c r="I1" s="1"/>
      <c r="J1" s="1"/>
      <c r="K1" s="1"/>
      <c r="L1" s="1"/>
      <c r="M1" s="1"/>
      <c r="N1" s="1"/>
      <c r="O1" s="1"/>
      <c r="P1" s="1"/>
    </row>
    <row r="2" spans="1:17" x14ac:dyDescent="0.25">
      <c r="A2" s="1"/>
      <c r="B2" s="1"/>
      <c r="C2" s="1"/>
      <c r="D2" s="1"/>
      <c r="E2" s="1"/>
      <c r="F2" s="1"/>
      <c r="G2" s="1"/>
      <c r="H2" s="1"/>
      <c r="I2" s="1"/>
      <c r="J2" s="1"/>
      <c r="K2" s="1"/>
      <c r="L2" s="1"/>
      <c r="M2" s="1"/>
      <c r="N2" s="1"/>
      <c r="O2" s="1"/>
      <c r="P2" s="1"/>
    </row>
    <row r="3" spans="1:17" ht="20.399999999999999" customHeight="1" x14ac:dyDescent="0.25">
      <c r="A3" s="3"/>
      <c r="B3" s="4"/>
      <c r="C3" s="4"/>
      <c r="D3" s="4"/>
      <c r="E3" s="4"/>
      <c r="F3" s="4"/>
      <c r="G3" s="4"/>
      <c r="H3" s="4"/>
      <c r="I3" s="4"/>
      <c r="J3" s="4"/>
      <c r="K3" s="4"/>
      <c r="L3" s="4"/>
      <c r="M3" s="4"/>
      <c r="N3" s="4"/>
      <c r="O3" s="4"/>
      <c r="P3" s="4"/>
    </row>
    <row r="4" spans="1:17" ht="13.2" customHeight="1" x14ac:dyDescent="0.25">
      <c r="A4" s="5" t="s">
        <v>0</v>
      </c>
      <c r="B4" s="6"/>
      <c r="C4" s="6"/>
      <c r="D4" s="6"/>
      <c r="E4" s="6"/>
      <c r="F4" s="6"/>
      <c r="G4" s="6"/>
      <c r="H4" s="6"/>
      <c r="I4" s="6"/>
      <c r="J4" s="6"/>
      <c r="K4" s="6"/>
      <c r="L4" s="6"/>
      <c r="M4" s="6"/>
      <c r="N4" s="6"/>
      <c r="O4" s="6"/>
      <c r="P4" s="6"/>
    </row>
    <row r="5" spans="1:17" ht="13.2" customHeight="1" x14ac:dyDescent="0.25">
      <c r="A5" s="7" t="s">
        <v>1</v>
      </c>
      <c r="B5" s="8"/>
      <c r="C5" s="8"/>
      <c r="D5" s="8"/>
      <c r="E5" s="8"/>
      <c r="F5" s="8"/>
      <c r="G5" s="8"/>
      <c r="H5" s="8"/>
      <c r="I5" s="8"/>
      <c r="J5" s="8"/>
      <c r="K5" s="8"/>
      <c r="L5" s="8"/>
      <c r="M5" s="8"/>
      <c r="N5" s="8"/>
      <c r="O5" s="8"/>
      <c r="P5" s="8"/>
    </row>
    <row r="6" spans="1:17" ht="15.75" customHeight="1" x14ac:dyDescent="0.25">
      <c r="A6" s="5" t="s">
        <v>2</v>
      </c>
      <c r="B6" s="6"/>
      <c r="C6" s="6"/>
      <c r="D6" s="6"/>
      <c r="E6" s="6"/>
      <c r="F6" s="6"/>
      <c r="G6" s="6"/>
      <c r="H6" s="6"/>
      <c r="I6" s="6"/>
      <c r="J6" s="6"/>
      <c r="K6" s="6"/>
      <c r="L6" s="6"/>
      <c r="M6" s="6"/>
      <c r="N6" s="6"/>
      <c r="O6" s="6"/>
      <c r="P6" s="6"/>
    </row>
    <row r="7" spans="1:17" ht="15.75" customHeight="1" x14ac:dyDescent="0.25">
      <c r="A7" s="4" t="s">
        <v>3</v>
      </c>
      <c r="B7" s="4"/>
      <c r="C7" s="4"/>
      <c r="D7" s="4"/>
      <c r="E7" s="4"/>
      <c r="F7" s="4"/>
      <c r="G7" s="4"/>
      <c r="H7" s="4"/>
      <c r="I7" s="4"/>
      <c r="J7" s="4"/>
      <c r="K7" s="4"/>
      <c r="L7" s="4"/>
      <c r="M7" s="4"/>
      <c r="N7" s="4"/>
      <c r="O7" s="4"/>
      <c r="P7" s="4"/>
    </row>
    <row r="8" spans="1:17" ht="15.6" x14ac:dyDescent="0.25">
      <c r="A8" s="5" t="s">
        <v>4</v>
      </c>
      <c r="B8" s="6"/>
      <c r="C8" s="6"/>
      <c r="D8" s="6"/>
      <c r="E8" s="6"/>
      <c r="F8" s="6"/>
      <c r="G8" s="6"/>
      <c r="H8" s="6"/>
      <c r="I8" s="6"/>
      <c r="J8" s="6"/>
      <c r="K8" s="6"/>
      <c r="L8" s="6"/>
      <c r="M8" s="6"/>
      <c r="N8" s="6"/>
      <c r="O8" s="6"/>
      <c r="P8" s="6"/>
    </row>
    <row r="9" spans="1:17" ht="25.5" customHeight="1" x14ac:dyDescent="0.25">
      <c r="A9" s="9" t="s">
        <v>5</v>
      </c>
      <c r="B9" s="10" t="s">
        <v>6</v>
      </c>
      <c r="C9" s="10" t="s">
        <v>7</v>
      </c>
      <c r="D9" s="11" t="s">
        <v>8</v>
      </c>
      <c r="E9" s="12"/>
      <c r="F9" s="12"/>
      <c r="G9" s="12"/>
      <c r="H9" s="12"/>
      <c r="I9" s="12"/>
      <c r="J9" s="12"/>
      <c r="K9" s="12"/>
      <c r="L9" s="12"/>
      <c r="M9" s="12"/>
      <c r="N9" s="12"/>
      <c r="O9" s="12"/>
      <c r="P9" s="13"/>
    </row>
    <row r="10" spans="1:17" x14ac:dyDescent="0.25">
      <c r="A10" s="9"/>
      <c r="B10" s="14"/>
      <c r="C10" s="14"/>
      <c r="D10" s="15" t="s">
        <v>9</v>
      </c>
      <c r="E10" s="15" t="s">
        <v>10</v>
      </c>
      <c r="F10" s="15" t="s">
        <v>11</v>
      </c>
      <c r="G10" s="15" t="s">
        <v>12</v>
      </c>
      <c r="H10" s="16" t="s">
        <v>13</v>
      </c>
      <c r="I10" s="15" t="s">
        <v>14</v>
      </c>
      <c r="J10" s="16" t="s">
        <v>15</v>
      </c>
      <c r="K10" s="15" t="s">
        <v>16</v>
      </c>
      <c r="L10" s="15" t="s">
        <v>17</v>
      </c>
      <c r="M10" s="15" t="s">
        <v>18</v>
      </c>
      <c r="N10" s="15" t="s">
        <v>19</v>
      </c>
      <c r="O10" s="16" t="s">
        <v>20</v>
      </c>
      <c r="P10" s="15" t="s">
        <v>21</v>
      </c>
    </row>
    <row r="11" spans="1:17" x14ac:dyDescent="0.25">
      <c r="A11" s="17" t="s">
        <v>22</v>
      </c>
      <c r="B11" s="18"/>
      <c r="C11" s="18"/>
      <c r="D11" s="18"/>
      <c r="E11" s="18"/>
      <c r="F11" s="18"/>
      <c r="G11" s="18"/>
      <c r="H11" s="18"/>
      <c r="I11" s="18"/>
      <c r="J11" s="18"/>
      <c r="K11" s="18"/>
      <c r="L11" s="18"/>
      <c r="M11" s="18"/>
      <c r="N11" s="18"/>
      <c r="O11" s="18"/>
      <c r="P11" s="18"/>
    </row>
    <row r="12" spans="1:17" x14ac:dyDescent="0.25">
      <c r="A12" s="19" t="s">
        <v>23</v>
      </c>
      <c r="B12" s="20">
        <f t="shared" ref="B12:O12" si="0">B13+B14+B17+B15+B16</f>
        <v>1150190592</v>
      </c>
      <c r="C12" s="20">
        <f t="shared" si="0"/>
        <v>1111912631</v>
      </c>
      <c r="D12" s="20">
        <f t="shared" si="0"/>
        <v>71164544.950000003</v>
      </c>
      <c r="E12" s="20">
        <f t="shared" si="0"/>
        <v>71645890.219999999</v>
      </c>
      <c r="F12" s="20">
        <f t="shared" si="0"/>
        <v>71877554.00999999</v>
      </c>
      <c r="G12" s="20">
        <f t="shared" si="0"/>
        <v>71202880.409999996</v>
      </c>
      <c r="H12" s="20">
        <f t="shared" si="0"/>
        <v>128465937.00999998</v>
      </c>
      <c r="I12" s="20">
        <f t="shared" si="0"/>
        <v>77462597.209999993</v>
      </c>
      <c r="J12" s="20">
        <f t="shared" si="0"/>
        <v>85046468.340000004</v>
      </c>
      <c r="K12" s="20">
        <f t="shared" si="0"/>
        <v>75438704.889999986</v>
      </c>
      <c r="L12" s="20">
        <f t="shared" si="0"/>
        <v>0</v>
      </c>
      <c r="M12" s="20">
        <f t="shared" si="0"/>
        <v>0</v>
      </c>
      <c r="N12" s="20">
        <f t="shared" si="0"/>
        <v>0</v>
      </c>
      <c r="O12" s="20">
        <f t="shared" si="0"/>
        <v>0</v>
      </c>
      <c r="P12" s="20">
        <f>P13+P14+P17+P15+P16</f>
        <v>652304577.03999996</v>
      </c>
    </row>
    <row r="13" spans="1:17" x14ac:dyDescent="0.25">
      <c r="A13" s="21" t="s">
        <v>24</v>
      </c>
      <c r="B13" s="22">
        <v>823052080</v>
      </c>
      <c r="C13" s="22">
        <v>783324677</v>
      </c>
      <c r="D13" s="22">
        <v>59477326.700000003</v>
      </c>
      <c r="E13" s="22">
        <v>59538223.659999996</v>
      </c>
      <c r="F13" s="22">
        <v>59917465.699999988</v>
      </c>
      <c r="G13" s="22">
        <v>59383031.189999998</v>
      </c>
      <c r="H13" s="22">
        <v>61667334.439999983</v>
      </c>
      <c r="I13" s="22">
        <v>64952807.769999996</v>
      </c>
      <c r="J13" s="22">
        <v>61763372.869999997</v>
      </c>
      <c r="K13" s="22">
        <v>63068427.209999993</v>
      </c>
      <c r="L13" s="22">
        <v>0</v>
      </c>
      <c r="M13" s="22">
        <v>0</v>
      </c>
      <c r="N13" s="22">
        <v>0</v>
      </c>
      <c r="O13" s="22">
        <v>0</v>
      </c>
      <c r="P13" s="22">
        <f>D13+E13+F13+G13+H13+I13+J13+K13+L13+M13+N13+O13</f>
        <v>489767989.53999996</v>
      </c>
    </row>
    <row r="14" spans="1:17" x14ac:dyDescent="0.25">
      <c r="A14" s="21" t="s">
        <v>25</v>
      </c>
      <c r="B14" s="22">
        <v>168849728</v>
      </c>
      <c r="C14" s="22">
        <v>173281447</v>
      </c>
      <c r="D14" s="22">
        <v>2733500</v>
      </c>
      <c r="E14" s="22">
        <v>3168271</v>
      </c>
      <c r="F14" s="22">
        <v>2978659</v>
      </c>
      <c r="G14" s="22">
        <v>2869558</v>
      </c>
      <c r="H14" s="22">
        <v>57678290.429999992</v>
      </c>
      <c r="I14" s="22">
        <v>2897558</v>
      </c>
      <c r="J14" s="22">
        <v>13988367.290000001</v>
      </c>
      <c r="K14" s="22">
        <v>3065817</v>
      </c>
      <c r="L14" s="22">
        <v>0</v>
      </c>
      <c r="M14" s="22">
        <v>0</v>
      </c>
      <c r="N14" s="22">
        <v>0</v>
      </c>
      <c r="O14" s="22">
        <v>0</v>
      </c>
      <c r="P14" s="22">
        <f t="shared" ref="P14:P37" si="1">D14+E14+F14+G14+H14+I14+J14+K14+L14+M14+N14+O14</f>
        <v>89380020.719999999</v>
      </c>
    </row>
    <row r="15" spans="1:17" x14ac:dyDescent="0.25">
      <c r="A15" s="23" t="s">
        <v>26</v>
      </c>
      <c r="B15" s="22">
        <v>0</v>
      </c>
      <c r="C15" s="22">
        <v>0</v>
      </c>
      <c r="D15" s="22">
        <v>0</v>
      </c>
      <c r="E15" s="22">
        <v>0</v>
      </c>
      <c r="F15" s="22">
        <v>0</v>
      </c>
      <c r="G15" s="22">
        <v>0</v>
      </c>
      <c r="H15" s="22">
        <v>0</v>
      </c>
      <c r="I15" s="22">
        <v>0</v>
      </c>
      <c r="J15" s="22">
        <v>0</v>
      </c>
      <c r="K15" s="22">
        <v>0</v>
      </c>
      <c r="L15" s="22">
        <v>0</v>
      </c>
      <c r="M15" s="22">
        <v>0</v>
      </c>
      <c r="N15" s="22">
        <v>0</v>
      </c>
      <c r="O15" s="22">
        <v>0</v>
      </c>
      <c r="P15" s="22">
        <f t="shared" si="1"/>
        <v>0</v>
      </c>
      <c r="Q15" s="24"/>
    </row>
    <row r="16" spans="1:17" x14ac:dyDescent="0.25">
      <c r="A16" s="23" t="s">
        <v>27</v>
      </c>
      <c r="B16" s="22">
        <v>51950000</v>
      </c>
      <c r="C16" s="22">
        <v>44402078</v>
      </c>
      <c r="D16" s="22">
        <v>0</v>
      </c>
      <c r="E16" s="22">
        <v>0</v>
      </c>
      <c r="F16" s="22">
        <v>0</v>
      </c>
      <c r="G16" s="22">
        <v>0</v>
      </c>
      <c r="H16" s="22">
        <v>0</v>
      </c>
      <c r="I16" s="22">
        <v>0</v>
      </c>
      <c r="J16" s="22">
        <v>0</v>
      </c>
      <c r="K16" s="22">
        <v>0</v>
      </c>
      <c r="L16" s="22">
        <v>0</v>
      </c>
      <c r="M16" s="22">
        <v>0</v>
      </c>
      <c r="N16" s="22">
        <v>0</v>
      </c>
      <c r="O16" s="22">
        <v>0</v>
      </c>
      <c r="P16" s="22">
        <f t="shared" si="1"/>
        <v>0</v>
      </c>
    </row>
    <row r="17" spans="1:16" x14ac:dyDescent="0.25">
      <c r="A17" s="23" t="s">
        <v>28</v>
      </c>
      <c r="B17" s="22">
        <v>106338784</v>
      </c>
      <c r="C17" s="22">
        <v>110904429</v>
      </c>
      <c r="D17" s="22">
        <v>8953718.25</v>
      </c>
      <c r="E17" s="22">
        <v>8939395.5600000005</v>
      </c>
      <c r="F17" s="22">
        <v>8981429.3099999987</v>
      </c>
      <c r="G17" s="22">
        <v>8950291.2200000007</v>
      </c>
      <c r="H17" s="22">
        <v>9120312.1400000006</v>
      </c>
      <c r="I17" s="22">
        <v>9612231.4399999995</v>
      </c>
      <c r="J17" s="22">
        <v>9294728.1799999997</v>
      </c>
      <c r="K17" s="22">
        <v>9304460.6799999997</v>
      </c>
      <c r="L17" s="22">
        <v>0</v>
      </c>
      <c r="M17" s="22">
        <v>0</v>
      </c>
      <c r="N17" s="22">
        <v>0</v>
      </c>
      <c r="O17" s="22">
        <v>0</v>
      </c>
      <c r="P17" s="22">
        <f t="shared" si="1"/>
        <v>73156566.780000001</v>
      </c>
    </row>
    <row r="18" spans="1:16" x14ac:dyDescent="0.25">
      <c r="A18" s="19" t="s">
        <v>29</v>
      </c>
      <c r="B18" s="20">
        <f t="shared" ref="B18:P18" si="2">B19+B20+B21+B22+B23+B24+B25+B26+B27</f>
        <v>408568897</v>
      </c>
      <c r="C18" s="20">
        <f t="shared" si="2"/>
        <v>489257659.13999999</v>
      </c>
      <c r="D18" s="20">
        <f t="shared" si="2"/>
        <v>10239272.6</v>
      </c>
      <c r="E18" s="20">
        <f t="shared" si="2"/>
        <v>12234506.229999999</v>
      </c>
      <c r="F18" s="20">
        <f t="shared" si="2"/>
        <v>23808621.049999997</v>
      </c>
      <c r="G18" s="20">
        <f t="shared" si="2"/>
        <v>30304697.300000004</v>
      </c>
      <c r="H18" s="20">
        <f t="shared" si="2"/>
        <v>49149187.300000004</v>
      </c>
      <c r="I18" s="20">
        <f t="shared" si="2"/>
        <v>23542438.539999999</v>
      </c>
      <c r="J18" s="20">
        <f t="shared" si="2"/>
        <v>37640108.49000001</v>
      </c>
      <c r="K18" s="20">
        <f t="shared" si="2"/>
        <v>25727664.570000004</v>
      </c>
      <c r="L18" s="20">
        <f t="shared" si="2"/>
        <v>0</v>
      </c>
      <c r="M18" s="20">
        <f t="shared" si="2"/>
        <v>0</v>
      </c>
      <c r="N18" s="20">
        <f t="shared" si="2"/>
        <v>0</v>
      </c>
      <c r="O18" s="20">
        <f t="shared" si="2"/>
        <v>0</v>
      </c>
      <c r="P18" s="20">
        <f t="shared" si="2"/>
        <v>212646496.07999998</v>
      </c>
    </row>
    <row r="19" spans="1:16" x14ac:dyDescent="0.25">
      <c r="A19" s="21" t="s">
        <v>30</v>
      </c>
      <c r="B19" s="22">
        <v>115848249</v>
      </c>
      <c r="C19" s="22">
        <v>115848249</v>
      </c>
      <c r="D19" s="22">
        <v>7836557.71</v>
      </c>
      <c r="E19" s="22">
        <v>6680065.7199999988</v>
      </c>
      <c r="F19" s="22">
        <v>7009586.3299999991</v>
      </c>
      <c r="G19" s="22">
        <v>9629656.3500000015</v>
      </c>
      <c r="H19" s="22">
        <v>7597762.1500000004</v>
      </c>
      <c r="I19" s="22">
        <v>8265324.1000000006</v>
      </c>
      <c r="J19" s="22">
        <v>10886709.770000001</v>
      </c>
      <c r="K19" s="22">
        <v>8481350.25</v>
      </c>
      <c r="L19" s="22">
        <v>0</v>
      </c>
      <c r="M19" s="22">
        <v>0</v>
      </c>
      <c r="N19" s="22">
        <v>0</v>
      </c>
      <c r="O19" s="22">
        <v>0</v>
      </c>
      <c r="P19" s="22">
        <f t="shared" si="1"/>
        <v>66387012.380000003</v>
      </c>
    </row>
    <row r="20" spans="1:16" x14ac:dyDescent="0.25">
      <c r="A20" s="23" t="s">
        <v>31</v>
      </c>
      <c r="B20" s="22">
        <v>22510000</v>
      </c>
      <c r="C20" s="22">
        <v>31256517</v>
      </c>
      <c r="D20" s="22">
        <v>0</v>
      </c>
      <c r="E20" s="22">
        <v>80169.2</v>
      </c>
      <c r="F20" s="22">
        <v>1884092.68</v>
      </c>
      <c r="G20" s="22">
        <v>2283442.08</v>
      </c>
      <c r="H20" s="22">
        <v>1267962.1200000001</v>
      </c>
      <c r="I20" s="22">
        <v>329665.99</v>
      </c>
      <c r="J20" s="22">
        <v>4488166.75</v>
      </c>
      <c r="K20" s="22">
        <v>1056766.71</v>
      </c>
      <c r="L20" s="22">
        <v>0</v>
      </c>
      <c r="M20" s="22">
        <v>0</v>
      </c>
      <c r="N20" s="22">
        <v>0</v>
      </c>
      <c r="O20" s="22">
        <v>0</v>
      </c>
      <c r="P20" s="22">
        <f t="shared" si="1"/>
        <v>11390265.530000001</v>
      </c>
    </row>
    <row r="21" spans="1:16" x14ac:dyDescent="0.25">
      <c r="A21" s="21" t="s">
        <v>32</v>
      </c>
      <c r="B21" s="22">
        <v>19704353</v>
      </c>
      <c r="C21" s="22">
        <v>15545020</v>
      </c>
      <c r="D21" s="22">
        <v>0</v>
      </c>
      <c r="E21" s="22">
        <v>0</v>
      </c>
      <c r="F21" s="22">
        <v>0</v>
      </c>
      <c r="G21" s="22">
        <v>1365639.68</v>
      </c>
      <c r="H21" s="22">
        <v>801305.44</v>
      </c>
      <c r="I21" s="22">
        <v>355281.64</v>
      </c>
      <c r="J21" s="22">
        <v>470258.41000000003</v>
      </c>
      <c r="K21" s="22">
        <v>396486.79000000004</v>
      </c>
      <c r="L21" s="22">
        <v>0</v>
      </c>
      <c r="M21" s="22">
        <v>0</v>
      </c>
      <c r="N21" s="22">
        <v>0</v>
      </c>
      <c r="O21" s="22">
        <v>0</v>
      </c>
      <c r="P21" s="22">
        <f t="shared" si="1"/>
        <v>3388971.9600000004</v>
      </c>
    </row>
    <row r="22" spans="1:16" x14ac:dyDescent="0.25">
      <c r="A22" s="21" t="s">
        <v>33</v>
      </c>
      <c r="B22" s="22">
        <v>5400000</v>
      </c>
      <c r="C22" s="22">
        <v>14309761.140000001</v>
      </c>
      <c r="D22" s="22">
        <v>256635.12</v>
      </c>
      <c r="E22" s="22">
        <v>669004.25</v>
      </c>
      <c r="F22" s="22">
        <v>205140.61</v>
      </c>
      <c r="G22" s="22">
        <v>1425462.68</v>
      </c>
      <c r="H22" s="22">
        <v>557331.19999999995</v>
      </c>
      <c r="I22" s="22">
        <v>594001.06999999995</v>
      </c>
      <c r="J22" s="22">
        <v>648740.49</v>
      </c>
      <c r="K22" s="22">
        <v>5186406.46</v>
      </c>
      <c r="L22" s="22">
        <v>0</v>
      </c>
      <c r="M22" s="22">
        <v>0</v>
      </c>
      <c r="N22" s="22">
        <v>0</v>
      </c>
      <c r="O22" s="22">
        <v>0</v>
      </c>
      <c r="P22" s="22">
        <f t="shared" si="1"/>
        <v>9542721.879999999</v>
      </c>
    </row>
    <row r="23" spans="1:16" x14ac:dyDescent="0.25">
      <c r="A23" s="21" t="s">
        <v>34</v>
      </c>
      <c r="B23" s="22">
        <v>22450000</v>
      </c>
      <c r="C23" s="22">
        <v>48042436</v>
      </c>
      <c r="D23" s="22">
        <v>904231.83000000007</v>
      </c>
      <c r="E23" s="22">
        <v>734406.64</v>
      </c>
      <c r="F23" s="22">
        <v>3462844.9299999997</v>
      </c>
      <c r="G23" s="22">
        <v>1162608.67</v>
      </c>
      <c r="H23" s="22">
        <v>3766785.8099999996</v>
      </c>
      <c r="I23" s="22">
        <v>4594702.01</v>
      </c>
      <c r="J23" s="22">
        <v>4102151.5500000003</v>
      </c>
      <c r="K23" s="22">
        <v>1954509.5899999999</v>
      </c>
      <c r="L23" s="22">
        <v>0</v>
      </c>
      <c r="M23" s="22">
        <v>0</v>
      </c>
      <c r="N23" s="22">
        <v>0</v>
      </c>
      <c r="O23" s="22">
        <v>0</v>
      </c>
      <c r="P23" s="22">
        <f t="shared" si="1"/>
        <v>20682241.029999997</v>
      </c>
    </row>
    <row r="24" spans="1:16" x14ac:dyDescent="0.25">
      <c r="A24" s="21" t="s">
        <v>35</v>
      </c>
      <c r="B24" s="22">
        <v>19680000</v>
      </c>
      <c r="C24" s="22">
        <v>18213975</v>
      </c>
      <c r="D24" s="22">
        <v>1031057.94</v>
      </c>
      <c r="E24" s="22">
        <v>1047740.62</v>
      </c>
      <c r="F24" s="22">
        <v>1022574.46</v>
      </c>
      <c r="G24" s="22">
        <v>1037611.91</v>
      </c>
      <c r="H24" s="22">
        <v>1360031.67</v>
      </c>
      <c r="I24" s="22">
        <v>1053517.99</v>
      </c>
      <c r="J24" s="22">
        <v>1149799.9100000001</v>
      </c>
      <c r="K24" s="22">
        <v>4004830.44</v>
      </c>
      <c r="L24" s="22">
        <v>0</v>
      </c>
      <c r="M24" s="22">
        <v>0</v>
      </c>
      <c r="N24" s="22">
        <v>0</v>
      </c>
      <c r="O24" s="22">
        <v>0</v>
      </c>
      <c r="P24" s="22">
        <f t="shared" si="1"/>
        <v>11707164.939999999</v>
      </c>
    </row>
    <row r="25" spans="1:16" ht="16.2" customHeight="1" x14ac:dyDescent="0.25">
      <c r="A25" s="23" t="s">
        <v>36</v>
      </c>
      <c r="B25" s="22">
        <v>10139000</v>
      </c>
      <c r="C25" s="22">
        <v>15108043</v>
      </c>
      <c r="D25" s="22">
        <v>0</v>
      </c>
      <c r="E25" s="22">
        <v>261775.26</v>
      </c>
      <c r="F25" s="22">
        <v>871278.29</v>
      </c>
      <c r="G25" s="22">
        <v>1008367.4800000001</v>
      </c>
      <c r="H25" s="22">
        <v>353906.72</v>
      </c>
      <c r="I25" s="22">
        <v>1974430.8299999996</v>
      </c>
      <c r="J25" s="22">
        <v>734317.51</v>
      </c>
      <c r="K25" s="22">
        <v>185806.16</v>
      </c>
      <c r="L25" s="22">
        <v>0</v>
      </c>
      <c r="M25" s="22">
        <v>0</v>
      </c>
      <c r="N25" s="22">
        <v>0</v>
      </c>
      <c r="O25" s="22">
        <v>0</v>
      </c>
      <c r="P25" s="22">
        <f t="shared" si="1"/>
        <v>5389882.25</v>
      </c>
    </row>
    <row r="26" spans="1:16" x14ac:dyDescent="0.25">
      <c r="A26" s="23" t="s">
        <v>37</v>
      </c>
      <c r="B26" s="22">
        <v>147337295</v>
      </c>
      <c r="C26" s="22">
        <v>180901650</v>
      </c>
      <c r="D26" s="22">
        <v>198240</v>
      </c>
      <c r="E26" s="22">
        <v>596156.6399999999</v>
      </c>
      <c r="F26" s="22">
        <v>4138871.25</v>
      </c>
      <c r="G26" s="22">
        <v>11018513.529999999</v>
      </c>
      <c r="H26" s="22">
        <v>30218160.370000001</v>
      </c>
      <c r="I26" s="22">
        <v>726629.90999999992</v>
      </c>
      <c r="J26" s="22">
        <v>8951330.5800000001</v>
      </c>
      <c r="K26" s="22">
        <v>1108541.71</v>
      </c>
      <c r="L26" s="22">
        <v>0</v>
      </c>
      <c r="M26" s="22">
        <v>0</v>
      </c>
      <c r="N26" s="22">
        <v>0</v>
      </c>
      <c r="O26" s="22">
        <v>0</v>
      </c>
      <c r="P26" s="22">
        <f t="shared" si="1"/>
        <v>56956443.989999995</v>
      </c>
    </row>
    <row r="27" spans="1:16" x14ac:dyDescent="0.25">
      <c r="A27" s="23" t="s">
        <v>38</v>
      </c>
      <c r="B27" s="22">
        <v>45500000</v>
      </c>
      <c r="C27" s="22">
        <v>50032008</v>
      </c>
      <c r="D27" s="22">
        <v>12550</v>
      </c>
      <c r="E27" s="22">
        <v>2165187.9</v>
      </c>
      <c r="F27" s="22">
        <v>5214232.5</v>
      </c>
      <c r="G27" s="22">
        <v>1373394.92</v>
      </c>
      <c r="H27" s="22">
        <v>3225941.82</v>
      </c>
      <c r="I27" s="22">
        <v>5648885</v>
      </c>
      <c r="J27" s="22">
        <v>6208633.5200000005</v>
      </c>
      <c r="K27" s="22">
        <v>3352966.46</v>
      </c>
      <c r="L27" s="22">
        <v>0</v>
      </c>
      <c r="M27" s="22">
        <v>0</v>
      </c>
      <c r="N27" s="22">
        <v>0</v>
      </c>
      <c r="O27" s="22">
        <v>0</v>
      </c>
      <c r="P27" s="22">
        <f t="shared" si="1"/>
        <v>27201792.120000001</v>
      </c>
    </row>
    <row r="28" spans="1:16" x14ac:dyDescent="0.25">
      <c r="A28" s="19" t="s">
        <v>39</v>
      </c>
      <c r="B28" s="20">
        <f t="shared" ref="B28:P28" si="3">B37+B35+B34+B33+B32+B31+B30+B29+B36</f>
        <v>51091500</v>
      </c>
      <c r="C28" s="20">
        <f t="shared" si="3"/>
        <v>54073384</v>
      </c>
      <c r="D28" s="20">
        <f t="shared" si="3"/>
        <v>1449100</v>
      </c>
      <c r="E28" s="20">
        <f t="shared" si="3"/>
        <v>1481000</v>
      </c>
      <c r="F28" s="20">
        <f t="shared" si="3"/>
        <v>3036027.13</v>
      </c>
      <c r="G28" s="20">
        <f t="shared" si="3"/>
        <v>6800508.5499999998</v>
      </c>
      <c r="H28" s="20">
        <f t="shared" si="3"/>
        <v>1598417.5499999998</v>
      </c>
      <c r="I28" s="20">
        <f t="shared" si="3"/>
        <v>7543192.6400000006</v>
      </c>
      <c r="J28" s="20">
        <f t="shared" si="3"/>
        <v>2098500.58</v>
      </c>
      <c r="K28" s="20">
        <f t="shared" si="3"/>
        <v>2657418.79</v>
      </c>
      <c r="L28" s="20">
        <f t="shared" si="3"/>
        <v>0</v>
      </c>
      <c r="M28" s="20">
        <f t="shared" si="3"/>
        <v>0</v>
      </c>
      <c r="N28" s="20">
        <f t="shared" si="3"/>
        <v>0</v>
      </c>
      <c r="O28" s="20">
        <f t="shared" si="3"/>
        <v>0</v>
      </c>
      <c r="P28" s="20">
        <f t="shared" si="3"/>
        <v>26664165.240000002</v>
      </c>
    </row>
    <row r="29" spans="1:16" ht="10.8" customHeight="1" x14ac:dyDescent="0.25">
      <c r="A29" s="25" t="s">
        <v>40</v>
      </c>
      <c r="B29" s="22">
        <v>3250000</v>
      </c>
      <c r="C29" s="22">
        <v>4515102</v>
      </c>
      <c r="D29" s="22">
        <v>0</v>
      </c>
      <c r="E29" s="22">
        <v>0</v>
      </c>
      <c r="F29" s="22">
        <v>326036.7</v>
      </c>
      <c r="G29" s="22">
        <v>853468.53</v>
      </c>
      <c r="H29" s="22">
        <v>154324.96</v>
      </c>
      <c r="I29" s="22">
        <v>488003.91</v>
      </c>
      <c r="J29" s="22">
        <v>303720.3</v>
      </c>
      <c r="K29" s="22">
        <v>146640</v>
      </c>
      <c r="L29" s="22">
        <v>0</v>
      </c>
      <c r="M29" s="22">
        <v>0</v>
      </c>
      <c r="N29" s="22">
        <v>0</v>
      </c>
      <c r="O29" s="22">
        <v>0</v>
      </c>
      <c r="P29" s="22">
        <f t="shared" si="1"/>
        <v>2272194.4</v>
      </c>
    </row>
    <row r="30" spans="1:16" ht="10.8" customHeight="1" x14ac:dyDescent="0.25">
      <c r="A30" s="26" t="s">
        <v>41</v>
      </c>
      <c r="B30" s="22">
        <v>560000</v>
      </c>
      <c r="C30" s="22">
        <v>1233367</v>
      </c>
      <c r="D30" s="22">
        <v>0</v>
      </c>
      <c r="E30" s="22">
        <v>0</v>
      </c>
      <c r="F30" s="22">
        <v>0</v>
      </c>
      <c r="G30" s="22">
        <v>0</v>
      </c>
      <c r="H30" s="22">
        <v>5947.2</v>
      </c>
      <c r="I30" s="22">
        <v>107999.74</v>
      </c>
      <c r="J30" s="22">
        <v>0</v>
      </c>
      <c r="K30" s="22">
        <v>190924</v>
      </c>
      <c r="L30" s="22">
        <v>0</v>
      </c>
      <c r="M30" s="22">
        <v>0</v>
      </c>
      <c r="N30" s="22">
        <v>0</v>
      </c>
      <c r="O30" s="22">
        <v>0</v>
      </c>
      <c r="P30" s="22">
        <f t="shared" si="1"/>
        <v>304870.94</v>
      </c>
    </row>
    <row r="31" spans="1:16" ht="10.8" customHeight="1" x14ac:dyDescent="0.25">
      <c r="A31" s="25" t="s">
        <v>42</v>
      </c>
      <c r="B31" s="22">
        <v>2622000</v>
      </c>
      <c r="C31" s="22">
        <v>2430183</v>
      </c>
      <c r="D31" s="22">
        <v>0</v>
      </c>
      <c r="E31" s="22">
        <v>0</v>
      </c>
      <c r="F31" s="22">
        <v>0</v>
      </c>
      <c r="G31" s="22">
        <v>715367.2</v>
      </c>
      <c r="H31" s="22">
        <v>226152.9</v>
      </c>
      <c r="I31" s="22">
        <v>33040</v>
      </c>
      <c r="J31" s="22">
        <v>0</v>
      </c>
      <c r="K31" s="22">
        <v>0</v>
      </c>
      <c r="L31" s="22">
        <v>0</v>
      </c>
      <c r="M31" s="22">
        <v>0</v>
      </c>
      <c r="N31" s="22">
        <v>0</v>
      </c>
      <c r="O31" s="22">
        <v>0</v>
      </c>
      <c r="P31" s="22">
        <f t="shared" si="1"/>
        <v>974560.1</v>
      </c>
    </row>
    <row r="32" spans="1:16" ht="10.8" customHeight="1" x14ac:dyDescent="0.25">
      <c r="A32" s="26" t="s">
        <v>43</v>
      </c>
      <c r="B32" s="22">
        <v>50000</v>
      </c>
      <c r="C32" s="22">
        <v>146644</v>
      </c>
      <c r="D32" s="22">
        <v>0</v>
      </c>
      <c r="E32" s="22">
        <v>0</v>
      </c>
      <c r="F32" s="22">
        <v>0</v>
      </c>
      <c r="G32" s="22">
        <v>0</v>
      </c>
      <c r="H32" s="22">
        <v>0</v>
      </c>
      <c r="I32" s="22">
        <v>0</v>
      </c>
      <c r="J32" s="22">
        <v>0</v>
      </c>
      <c r="K32" s="22">
        <v>146560</v>
      </c>
      <c r="L32" s="22">
        <v>0</v>
      </c>
      <c r="M32" s="22">
        <v>0</v>
      </c>
      <c r="N32" s="22">
        <v>0</v>
      </c>
      <c r="O32" s="22">
        <v>0</v>
      </c>
      <c r="P32" s="22">
        <f t="shared" si="1"/>
        <v>146560</v>
      </c>
    </row>
    <row r="33" spans="1:16" ht="10.8" customHeight="1" x14ac:dyDescent="0.25">
      <c r="A33" s="25" t="s">
        <v>44</v>
      </c>
      <c r="B33" s="22">
        <v>620000</v>
      </c>
      <c r="C33" s="22">
        <v>399707</v>
      </c>
      <c r="D33" s="22">
        <v>0</v>
      </c>
      <c r="E33" s="22">
        <v>0</v>
      </c>
      <c r="F33" s="22">
        <v>0</v>
      </c>
      <c r="G33" s="22">
        <v>1132.8</v>
      </c>
      <c r="H33" s="22">
        <v>0</v>
      </c>
      <c r="I33" s="22">
        <v>0</v>
      </c>
      <c r="J33" s="22">
        <v>50445</v>
      </c>
      <c r="K33" s="22">
        <v>0</v>
      </c>
      <c r="L33" s="22">
        <v>0</v>
      </c>
      <c r="M33" s="22">
        <v>0</v>
      </c>
      <c r="N33" s="22">
        <v>0</v>
      </c>
      <c r="O33" s="22">
        <v>0</v>
      </c>
      <c r="P33" s="22">
        <f t="shared" si="1"/>
        <v>51577.8</v>
      </c>
    </row>
    <row r="34" spans="1:16" ht="10.8" customHeight="1" x14ac:dyDescent="0.25">
      <c r="A34" s="25" t="s">
        <v>45</v>
      </c>
      <c r="B34" s="22">
        <v>560500</v>
      </c>
      <c r="C34" s="22">
        <v>518063</v>
      </c>
      <c r="D34" s="22">
        <v>0</v>
      </c>
      <c r="E34" s="22">
        <v>0</v>
      </c>
      <c r="F34" s="22">
        <v>0</v>
      </c>
      <c r="G34" s="22">
        <v>0</v>
      </c>
      <c r="H34" s="22">
        <v>9810.34</v>
      </c>
      <c r="I34" s="22">
        <v>2289.1999999999998</v>
      </c>
      <c r="J34" s="22">
        <v>0</v>
      </c>
      <c r="K34" s="22">
        <v>0</v>
      </c>
      <c r="L34" s="22">
        <v>0</v>
      </c>
      <c r="M34" s="22">
        <v>0</v>
      </c>
      <c r="N34" s="22">
        <v>0</v>
      </c>
      <c r="O34" s="22">
        <v>0</v>
      </c>
      <c r="P34" s="22">
        <f t="shared" si="1"/>
        <v>12099.54</v>
      </c>
    </row>
    <row r="35" spans="1:16" ht="10.8" customHeight="1" x14ac:dyDescent="0.25">
      <c r="A35" s="25" t="s">
        <v>46</v>
      </c>
      <c r="B35" s="22">
        <v>28775000</v>
      </c>
      <c r="C35" s="22">
        <v>30851889</v>
      </c>
      <c r="D35" s="22">
        <v>1449100</v>
      </c>
      <c r="E35" s="22">
        <v>1438300</v>
      </c>
      <c r="F35" s="22">
        <v>1591492.66</v>
      </c>
      <c r="G35" s="22">
        <v>3997937.79</v>
      </c>
      <c r="H35" s="22">
        <v>0</v>
      </c>
      <c r="I35" s="22">
        <v>6469054.4000000004</v>
      </c>
      <c r="J35" s="22">
        <v>1744335.28</v>
      </c>
      <c r="K35" s="22">
        <v>1405800</v>
      </c>
      <c r="L35" s="22">
        <v>0</v>
      </c>
      <c r="M35" s="22">
        <v>0</v>
      </c>
      <c r="N35" s="22">
        <v>0</v>
      </c>
      <c r="O35" s="22">
        <v>0</v>
      </c>
      <c r="P35" s="22">
        <f t="shared" si="1"/>
        <v>18096020.129999999</v>
      </c>
    </row>
    <row r="36" spans="1:16" ht="10.8" customHeight="1" x14ac:dyDescent="0.25">
      <c r="A36" s="25" t="s">
        <v>47</v>
      </c>
      <c r="B36" s="22">
        <v>0</v>
      </c>
      <c r="C36" s="22">
        <v>0</v>
      </c>
      <c r="D36" s="22">
        <v>0</v>
      </c>
      <c r="E36" s="22">
        <v>0</v>
      </c>
      <c r="F36" s="22">
        <v>0</v>
      </c>
      <c r="G36" s="22">
        <v>0</v>
      </c>
      <c r="H36" s="22">
        <v>0</v>
      </c>
      <c r="I36" s="22">
        <v>0</v>
      </c>
      <c r="J36" s="22">
        <v>0</v>
      </c>
      <c r="K36" s="22">
        <v>0</v>
      </c>
      <c r="L36" s="22">
        <v>0</v>
      </c>
      <c r="M36" s="22">
        <v>0</v>
      </c>
      <c r="N36" s="22">
        <v>0</v>
      </c>
      <c r="O36" s="22">
        <v>0</v>
      </c>
      <c r="P36" s="22">
        <f t="shared" si="1"/>
        <v>0</v>
      </c>
    </row>
    <row r="37" spans="1:16" ht="10.8" customHeight="1" x14ac:dyDescent="0.25">
      <c r="A37" s="26" t="s">
        <v>48</v>
      </c>
      <c r="B37" s="22">
        <v>14654000</v>
      </c>
      <c r="C37" s="22">
        <v>13978429</v>
      </c>
      <c r="D37" s="22">
        <v>0</v>
      </c>
      <c r="E37" s="22">
        <v>42700</v>
      </c>
      <c r="F37" s="22">
        <v>1118497.77</v>
      </c>
      <c r="G37" s="22">
        <v>1232602.23</v>
      </c>
      <c r="H37" s="22">
        <v>1202182.1499999999</v>
      </c>
      <c r="I37" s="22">
        <v>442805.39</v>
      </c>
      <c r="J37" s="22">
        <v>0</v>
      </c>
      <c r="K37" s="22">
        <v>767494.79</v>
      </c>
      <c r="L37" s="22">
        <v>0</v>
      </c>
      <c r="M37" s="22">
        <v>0</v>
      </c>
      <c r="N37" s="22">
        <v>0</v>
      </c>
      <c r="O37" s="22">
        <v>0</v>
      </c>
      <c r="P37" s="22">
        <f t="shared" si="1"/>
        <v>4806282.33</v>
      </c>
    </row>
    <row r="38" spans="1:16" ht="9.6" customHeight="1" x14ac:dyDescent="0.25">
      <c r="A38" s="27" t="s">
        <v>49</v>
      </c>
      <c r="B38" s="20">
        <f t="shared" ref="B38:P38" si="4">B39+B40+B42+B44+B45+B46+B41+B43</f>
        <v>1213306930</v>
      </c>
      <c r="C38" s="20">
        <f t="shared" si="4"/>
        <v>1256638134</v>
      </c>
      <c r="D38" s="20">
        <f t="shared" si="4"/>
        <v>48431873.210000001</v>
      </c>
      <c r="E38" s="20">
        <f t="shared" si="4"/>
        <v>92317866.210000008</v>
      </c>
      <c r="F38" s="20">
        <f t="shared" si="4"/>
        <v>134796583.94</v>
      </c>
      <c r="G38" s="20">
        <f t="shared" si="4"/>
        <v>115038054.37</v>
      </c>
      <c r="H38" s="20">
        <f t="shared" si="4"/>
        <v>110264016.50999999</v>
      </c>
      <c r="I38" s="20">
        <f t="shared" si="4"/>
        <v>90427376.510000005</v>
      </c>
      <c r="J38" s="20">
        <f t="shared" si="4"/>
        <v>110443784.36</v>
      </c>
      <c r="K38" s="20">
        <f t="shared" si="4"/>
        <v>79785258.489999995</v>
      </c>
      <c r="L38" s="20">
        <f t="shared" si="4"/>
        <v>0</v>
      </c>
      <c r="M38" s="20">
        <f t="shared" si="4"/>
        <v>0</v>
      </c>
      <c r="N38" s="20">
        <f t="shared" si="4"/>
        <v>0</v>
      </c>
      <c r="O38" s="20">
        <f t="shared" si="4"/>
        <v>0</v>
      </c>
      <c r="P38" s="20">
        <f t="shared" si="4"/>
        <v>781504813.5999999</v>
      </c>
    </row>
    <row r="39" spans="1:16" x14ac:dyDescent="0.25">
      <c r="A39" s="25" t="s">
        <v>50</v>
      </c>
      <c r="B39" s="22">
        <v>212609688</v>
      </c>
      <c r="C39" s="22">
        <v>255468776</v>
      </c>
      <c r="D39" s="22">
        <v>0</v>
      </c>
      <c r="E39" s="22">
        <v>17461800</v>
      </c>
      <c r="F39" s="22">
        <v>15141011.229999999</v>
      </c>
      <c r="G39" s="22">
        <v>34056883.659999996</v>
      </c>
      <c r="H39" s="22">
        <v>29086217</v>
      </c>
      <c r="I39" s="22">
        <v>4342906.75</v>
      </c>
      <c r="J39" s="22">
        <v>22324883.620000001</v>
      </c>
      <c r="K39" s="22">
        <v>10993256.41</v>
      </c>
      <c r="L39" s="22">
        <v>0</v>
      </c>
      <c r="M39" s="22">
        <v>0</v>
      </c>
      <c r="N39" s="22">
        <v>0</v>
      </c>
      <c r="O39" s="22">
        <v>0</v>
      </c>
      <c r="P39" s="22">
        <f t="shared" ref="P39:P75" si="5">D39+E39+F39+G39+H39+I39+J39+K39+L39+M39+N39+O39</f>
        <v>133406958.66999999</v>
      </c>
    </row>
    <row r="40" spans="1:16" x14ac:dyDescent="0.25">
      <c r="A40" s="25" t="s">
        <v>51</v>
      </c>
      <c r="B40" s="22">
        <v>584356474</v>
      </c>
      <c r="C40" s="22">
        <v>584356474</v>
      </c>
      <c r="D40" s="22">
        <v>48211545.210000001</v>
      </c>
      <c r="E40" s="22">
        <v>48211545.210000001</v>
      </c>
      <c r="F40" s="22">
        <v>48211545.210000001</v>
      </c>
      <c r="G40" s="22">
        <v>48211545.210000001</v>
      </c>
      <c r="H40" s="22">
        <v>48211544.82</v>
      </c>
      <c r="I40" s="22">
        <v>48211544.82</v>
      </c>
      <c r="J40" s="22">
        <v>48211545.210000001</v>
      </c>
      <c r="K40" s="22">
        <v>36022376.579999998</v>
      </c>
      <c r="L40" s="22">
        <v>0</v>
      </c>
      <c r="M40" s="22">
        <v>0</v>
      </c>
      <c r="N40" s="22">
        <v>0</v>
      </c>
      <c r="O40" s="22">
        <v>0</v>
      </c>
      <c r="P40" s="22">
        <f t="shared" si="5"/>
        <v>373503192.26999998</v>
      </c>
    </row>
    <row r="41" spans="1:16" x14ac:dyDescent="0.25">
      <c r="A41" s="25" t="s">
        <v>52</v>
      </c>
      <c r="B41" s="22">
        <v>0</v>
      </c>
      <c r="C41" s="22">
        <v>0</v>
      </c>
      <c r="D41" s="22">
        <v>0</v>
      </c>
      <c r="E41" s="22">
        <v>0</v>
      </c>
      <c r="F41" s="22">
        <v>0</v>
      </c>
      <c r="G41" s="22">
        <v>0</v>
      </c>
      <c r="H41" s="22">
        <v>0</v>
      </c>
      <c r="I41" s="22">
        <v>0</v>
      </c>
      <c r="J41" s="22">
        <v>0</v>
      </c>
      <c r="K41" s="22">
        <v>0</v>
      </c>
      <c r="L41" s="22">
        <v>0</v>
      </c>
      <c r="M41" s="22">
        <v>0</v>
      </c>
      <c r="N41" s="22">
        <v>0</v>
      </c>
      <c r="O41" s="22">
        <v>0</v>
      </c>
      <c r="P41" s="22">
        <f t="shared" si="5"/>
        <v>0</v>
      </c>
    </row>
    <row r="42" spans="1:16" x14ac:dyDescent="0.25">
      <c r="A42" s="25" t="s">
        <v>53</v>
      </c>
      <c r="B42" s="22">
        <v>169657636</v>
      </c>
      <c r="C42" s="22">
        <v>169657636</v>
      </c>
      <c r="D42" s="22">
        <v>0</v>
      </c>
      <c r="E42" s="22">
        <v>26544521</v>
      </c>
      <c r="F42" s="22">
        <v>13272260.5</v>
      </c>
      <c r="G42" s="22">
        <v>13272260.5</v>
      </c>
      <c r="H42" s="22">
        <v>13272260.5</v>
      </c>
      <c r="I42" s="22">
        <v>13272260.5</v>
      </c>
      <c r="J42" s="22">
        <v>13272260.5</v>
      </c>
      <c r="K42" s="22">
        <v>13272260.5</v>
      </c>
      <c r="L42" s="22">
        <v>0</v>
      </c>
      <c r="M42" s="22">
        <v>0</v>
      </c>
      <c r="N42" s="22">
        <v>0</v>
      </c>
      <c r="O42" s="22">
        <v>0</v>
      </c>
      <c r="P42" s="22">
        <f t="shared" si="5"/>
        <v>106178084</v>
      </c>
    </row>
    <row r="43" spans="1:16" x14ac:dyDescent="0.25">
      <c r="A43" s="25" t="s">
        <v>54</v>
      </c>
      <c r="B43" s="22">
        <v>0</v>
      </c>
      <c r="C43" s="22">
        <v>0</v>
      </c>
      <c r="D43" s="22">
        <v>0</v>
      </c>
      <c r="E43" s="22">
        <v>0</v>
      </c>
      <c r="F43" s="22">
        <v>0</v>
      </c>
      <c r="G43" s="22">
        <v>0</v>
      </c>
      <c r="H43" s="22">
        <v>0</v>
      </c>
      <c r="I43" s="22">
        <v>0</v>
      </c>
      <c r="J43" s="22">
        <v>0</v>
      </c>
      <c r="K43" s="22">
        <v>0</v>
      </c>
      <c r="L43" s="22">
        <v>0</v>
      </c>
      <c r="M43" s="22">
        <v>0</v>
      </c>
      <c r="N43" s="22">
        <v>0</v>
      </c>
      <c r="O43" s="22">
        <v>0</v>
      </c>
      <c r="P43" s="22">
        <f t="shared" si="5"/>
        <v>0</v>
      </c>
    </row>
    <row r="44" spans="1:16" x14ac:dyDescent="0.25">
      <c r="A44" s="21" t="s">
        <v>55</v>
      </c>
      <c r="B44" s="22">
        <v>0</v>
      </c>
      <c r="C44" s="22">
        <v>0</v>
      </c>
      <c r="D44" s="22">
        <v>0</v>
      </c>
      <c r="E44" s="22">
        <v>0</v>
      </c>
      <c r="F44" s="22">
        <v>0</v>
      </c>
      <c r="G44" s="22">
        <v>0</v>
      </c>
      <c r="H44" s="22">
        <v>0</v>
      </c>
      <c r="I44" s="22">
        <v>0</v>
      </c>
      <c r="J44" s="22">
        <v>0</v>
      </c>
      <c r="K44" s="22">
        <v>0</v>
      </c>
      <c r="L44" s="22">
        <v>0</v>
      </c>
      <c r="M44" s="22">
        <v>0</v>
      </c>
      <c r="N44" s="22">
        <v>0</v>
      </c>
      <c r="O44" s="22">
        <v>0</v>
      </c>
      <c r="P44" s="22">
        <f t="shared" si="5"/>
        <v>0</v>
      </c>
    </row>
    <row r="45" spans="1:16" x14ac:dyDescent="0.25">
      <c r="A45" s="23" t="s">
        <v>56</v>
      </c>
      <c r="B45" s="22">
        <v>12000000</v>
      </c>
      <c r="C45" s="22">
        <v>12472116</v>
      </c>
      <c r="D45" s="22">
        <v>0</v>
      </c>
      <c r="E45" s="22">
        <v>0</v>
      </c>
      <c r="F45" s="22">
        <v>0</v>
      </c>
      <c r="G45" s="22">
        <v>0</v>
      </c>
      <c r="H45" s="22">
        <v>196629.19</v>
      </c>
      <c r="I45" s="22">
        <v>5103299.4400000004</v>
      </c>
      <c r="J45" s="22">
        <v>7137730.0300000003</v>
      </c>
      <c r="K45" s="22">
        <v>0</v>
      </c>
      <c r="L45" s="22">
        <v>0</v>
      </c>
      <c r="M45" s="22">
        <v>0</v>
      </c>
      <c r="N45" s="22">
        <v>0</v>
      </c>
      <c r="O45" s="22">
        <v>0</v>
      </c>
      <c r="P45" s="22">
        <f t="shared" si="5"/>
        <v>12437658.66</v>
      </c>
    </row>
    <row r="46" spans="1:16" x14ac:dyDescent="0.25">
      <c r="A46" s="23" t="s">
        <v>57</v>
      </c>
      <c r="B46" s="22">
        <v>234683132</v>
      </c>
      <c r="C46" s="22">
        <v>234683132</v>
      </c>
      <c r="D46" s="22">
        <v>220328</v>
      </c>
      <c r="E46" s="22">
        <v>100000</v>
      </c>
      <c r="F46" s="22">
        <v>58171767</v>
      </c>
      <c r="G46" s="22">
        <v>19497365</v>
      </c>
      <c r="H46" s="22">
        <v>19497365</v>
      </c>
      <c r="I46" s="22">
        <v>19497365</v>
      </c>
      <c r="J46" s="22">
        <v>19497365</v>
      </c>
      <c r="K46" s="22">
        <v>19497365</v>
      </c>
      <c r="L46" s="22">
        <v>0</v>
      </c>
      <c r="M46" s="22">
        <v>0</v>
      </c>
      <c r="N46" s="22">
        <v>0</v>
      </c>
      <c r="O46" s="22">
        <v>0</v>
      </c>
      <c r="P46" s="22">
        <f t="shared" si="5"/>
        <v>155978920</v>
      </c>
    </row>
    <row r="47" spans="1:16" s="28" customFormat="1" ht="14.4" x14ac:dyDescent="0.25">
      <c r="A47" s="19" t="s">
        <v>58</v>
      </c>
      <c r="B47" s="20">
        <f t="shared" ref="B47:P47" si="6">SUM(B48:B53)</f>
        <v>20000000</v>
      </c>
      <c r="C47" s="20">
        <f t="shared" si="6"/>
        <v>20000000</v>
      </c>
      <c r="D47" s="20">
        <f t="shared" si="6"/>
        <v>0</v>
      </c>
      <c r="E47" s="20">
        <f t="shared" si="6"/>
        <v>5000000</v>
      </c>
      <c r="F47" s="20">
        <f t="shared" si="6"/>
        <v>0</v>
      </c>
      <c r="G47" s="20">
        <f t="shared" si="6"/>
        <v>5000000</v>
      </c>
      <c r="H47" s="20">
        <f t="shared" si="6"/>
        <v>0</v>
      </c>
      <c r="I47" s="20">
        <f t="shared" si="6"/>
        <v>10000000</v>
      </c>
      <c r="J47" s="20">
        <f t="shared" si="6"/>
        <v>0</v>
      </c>
      <c r="K47" s="20">
        <f t="shared" si="6"/>
        <v>0</v>
      </c>
      <c r="L47" s="20">
        <f t="shared" si="6"/>
        <v>0</v>
      </c>
      <c r="M47" s="20">
        <f t="shared" si="6"/>
        <v>0</v>
      </c>
      <c r="N47" s="20">
        <f t="shared" si="6"/>
        <v>0</v>
      </c>
      <c r="O47" s="20">
        <f t="shared" si="6"/>
        <v>0</v>
      </c>
      <c r="P47" s="20">
        <f t="shared" si="6"/>
        <v>20000000</v>
      </c>
    </row>
    <row r="48" spans="1:16" x14ac:dyDescent="0.25">
      <c r="A48" s="23" t="s">
        <v>59</v>
      </c>
      <c r="B48" s="22">
        <v>0</v>
      </c>
      <c r="C48" s="22">
        <v>0</v>
      </c>
      <c r="D48" s="22">
        <v>0</v>
      </c>
      <c r="E48" s="22">
        <v>0</v>
      </c>
      <c r="F48" s="22">
        <v>0</v>
      </c>
      <c r="G48" s="22">
        <v>0</v>
      </c>
      <c r="H48" s="22">
        <v>0</v>
      </c>
      <c r="I48" s="22">
        <v>0</v>
      </c>
      <c r="J48" s="22">
        <v>0</v>
      </c>
      <c r="K48" s="22">
        <v>0</v>
      </c>
      <c r="L48" s="22">
        <v>0</v>
      </c>
      <c r="M48" s="22">
        <v>0</v>
      </c>
      <c r="N48" s="22">
        <v>0</v>
      </c>
      <c r="O48" s="22">
        <v>0</v>
      </c>
      <c r="P48" s="22">
        <f t="shared" si="5"/>
        <v>0</v>
      </c>
    </row>
    <row r="49" spans="1:16" x14ac:dyDescent="0.25">
      <c r="A49" s="23" t="s">
        <v>60</v>
      </c>
      <c r="B49" s="22">
        <v>20000000</v>
      </c>
      <c r="C49" s="22">
        <v>20000000</v>
      </c>
      <c r="D49" s="22">
        <v>0</v>
      </c>
      <c r="E49" s="22">
        <v>5000000</v>
      </c>
      <c r="F49" s="22">
        <v>0</v>
      </c>
      <c r="G49" s="22">
        <v>5000000</v>
      </c>
      <c r="H49" s="22">
        <v>0</v>
      </c>
      <c r="I49" s="22">
        <v>10000000</v>
      </c>
      <c r="J49" s="22">
        <v>0</v>
      </c>
      <c r="K49" s="22">
        <v>0</v>
      </c>
      <c r="L49" s="22">
        <v>0</v>
      </c>
      <c r="M49" s="22">
        <v>0</v>
      </c>
      <c r="N49" s="22">
        <v>0</v>
      </c>
      <c r="O49" s="22">
        <v>0</v>
      </c>
      <c r="P49" s="22">
        <f t="shared" si="5"/>
        <v>20000000</v>
      </c>
    </row>
    <row r="50" spans="1:16" x14ac:dyDescent="0.25">
      <c r="A50" s="23" t="s">
        <v>61</v>
      </c>
      <c r="B50" s="22">
        <v>0</v>
      </c>
      <c r="C50" s="22">
        <v>0</v>
      </c>
      <c r="D50" s="22">
        <v>0</v>
      </c>
      <c r="E50" s="22">
        <v>0</v>
      </c>
      <c r="F50" s="22">
        <v>0</v>
      </c>
      <c r="G50" s="22">
        <v>0</v>
      </c>
      <c r="H50" s="22">
        <v>0</v>
      </c>
      <c r="I50" s="22">
        <v>0</v>
      </c>
      <c r="J50" s="22">
        <v>0</v>
      </c>
      <c r="K50" s="22">
        <v>0</v>
      </c>
      <c r="L50" s="22">
        <v>0</v>
      </c>
      <c r="M50" s="22">
        <v>0</v>
      </c>
      <c r="N50" s="22">
        <v>0</v>
      </c>
      <c r="O50" s="22">
        <v>0</v>
      </c>
      <c r="P50" s="22">
        <f t="shared" si="5"/>
        <v>0</v>
      </c>
    </row>
    <row r="51" spans="1:16" x14ac:dyDescent="0.25">
      <c r="A51" s="23" t="s">
        <v>62</v>
      </c>
      <c r="B51" s="22">
        <v>0</v>
      </c>
      <c r="C51" s="22">
        <v>0</v>
      </c>
      <c r="D51" s="22">
        <v>0</v>
      </c>
      <c r="E51" s="22">
        <v>0</v>
      </c>
      <c r="F51" s="22">
        <v>0</v>
      </c>
      <c r="G51" s="22">
        <v>0</v>
      </c>
      <c r="H51" s="22">
        <v>0</v>
      </c>
      <c r="I51" s="22">
        <v>0</v>
      </c>
      <c r="J51" s="22">
        <v>0</v>
      </c>
      <c r="K51" s="22">
        <v>0</v>
      </c>
      <c r="L51" s="22">
        <v>0</v>
      </c>
      <c r="M51" s="22">
        <v>0</v>
      </c>
      <c r="N51" s="22">
        <v>0</v>
      </c>
      <c r="O51" s="22">
        <v>0</v>
      </c>
      <c r="P51" s="22">
        <f t="shared" si="5"/>
        <v>0</v>
      </c>
    </row>
    <row r="52" spans="1:16" x14ac:dyDescent="0.25">
      <c r="A52" s="23" t="s">
        <v>63</v>
      </c>
      <c r="B52" s="22">
        <v>0</v>
      </c>
      <c r="C52" s="22">
        <v>0</v>
      </c>
      <c r="D52" s="22">
        <v>0</v>
      </c>
      <c r="E52" s="22">
        <v>0</v>
      </c>
      <c r="F52" s="22">
        <v>0</v>
      </c>
      <c r="G52" s="22">
        <v>0</v>
      </c>
      <c r="H52" s="22">
        <v>0</v>
      </c>
      <c r="I52" s="22">
        <v>0</v>
      </c>
      <c r="J52" s="22">
        <v>0</v>
      </c>
      <c r="K52" s="22">
        <v>0</v>
      </c>
      <c r="L52" s="22">
        <v>0</v>
      </c>
      <c r="M52" s="22">
        <v>0</v>
      </c>
      <c r="N52" s="22">
        <v>0</v>
      </c>
      <c r="O52" s="22">
        <v>0</v>
      </c>
      <c r="P52" s="22">
        <f t="shared" si="5"/>
        <v>0</v>
      </c>
    </row>
    <row r="53" spans="1:16" x14ac:dyDescent="0.25">
      <c r="A53" s="23" t="s">
        <v>64</v>
      </c>
      <c r="B53" s="22">
        <v>0</v>
      </c>
      <c r="C53" s="22">
        <v>0</v>
      </c>
      <c r="D53" s="22">
        <v>0</v>
      </c>
      <c r="E53" s="22">
        <v>0</v>
      </c>
      <c r="F53" s="22">
        <v>0</v>
      </c>
      <c r="G53" s="22">
        <v>0</v>
      </c>
      <c r="H53" s="22">
        <v>0</v>
      </c>
      <c r="I53" s="22">
        <v>0</v>
      </c>
      <c r="J53" s="22">
        <v>0</v>
      </c>
      <c r="K53" s="22">
        <v>0</v>
      </c>
      <c r="L53" s="22">
        <v>0</v>
      </c>
      <c r="M53" s="22">
        <v>0</v>
      </c>
      <c r="N53" s="22">
        <v>0</v>
      </c>
      <c r="O53" s="22">
        <v>0</v>
      </c>
      <c r="P53" s="22">
        <f t="shared" si="5"/>
        <v>0</v>
      </c>
    </row>
    <row r="54" spans="1:16" ht="16.2" customHeight="1" x14ac:dyDescent="0.25">
      <c r="A54" s="19" t="s">
        <v>65</v>
      </c>
      <c r="B54" s="20">
        <f t="shared" ref="B54:P54" si="7">B55+B56+B58+B59+B60+B62+B57+B63+B61</f>
        <v>18840000</v>
      </c>
      <c r="C54" s="20">
        <f t="shared" si="7"/>
        <v>20664918</v>
      </c>
      <c r="D54" s="20">
        <f t="shared" si="7"/>
        <v>0</v>
      </c>
      <c r="E54" s="20">
        <f t="shared" si="7"/>
        <v>0</v>
      </c>
      <c r="F54" s="20">
        <f t="shared" si="7"/>
        <v>15576</v>
      </c>
      <c r="G54" s="20">
        <f t="shared" si="7"/>
        <v>0</v>
      </c>
      <c r="H54" s="20">
        <f t="shared" si="7"/>
        <v>471622.42</v>
      </c>
      <c r="I54" s="20">
        <f t="shared" si="7"/>
        <v>0</v>
      </c>
      <c r="J54" s="20">
        <f t="shared" si="7"/>
        <v>14750</v>
      </c>
      <c r="K54" s="20">
        <f t="shared" si="7"/>
        <v>3467504.08</v>
      </c>
      <c r="L54" s="20">
        <f t="shared" si="7"/>
        <v>0</v>
      </c>
      <c r="M54" s="20">
        <f t="shared" si="7"/>
        <v>0</v>
      </c>
      <c r="N54" s="20">
        <f t="shared" si="7"/>
        <v>0</v>
      </c>
      <c r="O54" s="20">
        <f t="shared" si="7"/>
        <v>0</v>
      </c>
      <c r="P54" s="20">
        <f t="shared" si="7"/>
        <v>3969452.5</v>
      </c>
    </row>
    <row r="55" spans="1:16" ht="10.8" customHeight="1" x14ac:dyDescent="0.25">
      <c r="A55" s="21" t="s">
        <v>66</v>
      </c>
      <c r="B55" s="22">
        <v>3900000</v>
      </c>
      <c r="C55" s="22">
        <v>15704091</v>
      </c>
      <c r="D55" s="22">
        <v>0</v>
      </c>
      <c r="E55" s="22">
        <v>0</v>
      </c>
      <c r="F55" s="22">
        <v>15576</v>
      </c>
      <c r="G55" s="22">
        <v>0</v>
      </c>
      <c r="H55" s="22">
        <v>241622.33</v>
      </c>
      <c r="I55" s="22">
        <v>0</v>
      </c>
      <c r="J55" s="22">
        <v>0</v>
      </c>
      <c r="K55" s="22">
        <v>2840310.29</v>
      </c>
      <c r="L55" s="22">
        <v>0</v>
      </c>
      <c r="M55" s="22">
        <v>0</v>
      </c>
      <c r="N55" s="22">
        <v>0</v>
      </c>
      <c r="O55" s="22">
        <v>0</v>
      </c>
      <c r="P55" s="22">
        <f t="shared" ref="P55:P60" si="8">D55+E55+F55+G55+H55+I55+J55+K55+L55+M55+N55+O55</f>
        <v>3097508.62</v>
      </c>
    </row>
    <row r="56" spans="1:16" ht="10.8" customHeight="1" x14ac:dyDescent="0.25">
      <c r="A56" s="23" t="s">
        <v>67</v>
      </c>
      <c r="B56" s="22">
        <v>4200000</v>
      </c>
      <c r="C56" s="22">
        <v>85550</v>
      </c>
      <c r="D56" s="22">
        <v>0</v>
      </c>
      <c r="E56" s="22">
        <v>0</v>
      </c>
      <c r="F56" s="22">
        <v>0</v>
      </c>
      <c r="G56" s="22">
        <v>0</v>
      </c>
      <c r="H56" s="22">
        <v>70000</v>
      </c>
      <c r="I56" s="22">
        <v>0</v>
      </c>
      <c r="J56" s="22">
        <v>14750</v>
      </c>
      <c r="K56" s="22">
        <v>0</v>
      </c>
      <c r="L56" s="22">
        <v>0</v>
      </c>
      <c r="M56" s="22">
        <v>0</v>
      </c>
      <c r="N56" s="22">
        <v>0</v>
      </c>
      <c r="O56" s="22">
        <v>0</v>
      </c>
      <c r="P56" s="22">
        <f t="shared" si="8"/>
        <v>84750</v>
      </c>
    </row>
    <row r="57" spans="1:16" ht="10.8" customHeight="1" x14ac:dyDescent="0.25">
      <c r="A57" s="23" t="s">
        <v>68</v>
      </c>
      <c r="B57" s="22">
        <v>10000</v>
      </c>
      <c r="C57" s="22">
        <v>0</v>
      </c>
      <c r="D57" s="22">
        <v>0</v>
      </c>
      <c r="E57" s="22">
        <v>0</v>
      </c>
      <c r="F57" s="22">
        <v>0</v>
      </c>
      <c r="G57" s="22">
        <v>0</v>
      </c>
      <c r="H57" s="22">
        <v>0</v>
      </c>
      <c r="I57" s="22">
        <v>0</v>
      </c>
      <c r="J57" s="22">
        <v>0</v>
      </c>
      <c r="K57" s="22">
        <v>0</v>
      </c>
      <c r="L57" s="22">
        <v>0</v>
      </c>
      <c r="M57" s="22">
        <v>0</v>
      </c>
      <c r="N57" s="22">
        <v>0</v>
      </c>
      <c r="O57" s="22">
        <v>0</v>
      </c>
      <c r="P57" s="22">
        <f t="shared" si="8"/>
        <v>0</v>
      </c>
    </row>
    <row r="58" spans="1:16" ht="10.8" customHeight="1" x14ac:dyDescent="0.25">
      <c r="A58" s="23" t="s">
        <v>69</v>
      </c>
      <c r="B58" s="22">
        <v>3420000</v>
      </c>
      <c r="C58" s="22">
        <v>3400000</v>
      </c>
      <c r="D58" s="22">
        <v>0</v>
      </c>
      <c r="E58" s="22">
        <v>0</v>
      </c>
      <c r="F58" s="22">
        <v>0</v>
      </c>
      <c r="G58" s="22">
        <v>0</v>
      </c>
      <c r="H58" s="22">
        <v>0</v>
      </c>
      <c r="I58" s="22">
        <v>0</v>
      </c>
      <c r="J58" s="22">
        <v>0</v>
      </c>
      <c r="K58" s="22">
        <v>0</v>
      </c>
      <c r="L58" s="22">
        <v>0</v>
      </c>
      <c r="M58" s="22">
        <v>0</v>
      </c>
      <c r="N58" s="22">
        <v>0</v>
      </c>
      <c r="O58" s="22">
        <v>0</v>
      </c>
      <c r="P58" s="22">
        <f t="shared" si="8"/>
        <v>0</v>
      </c>
    </row>
    <row r="59" spans="1:16" ht="10.8" customHeight="1" x14ac:dyDescent="0.25">
      <c r="A59" s="23" t="s">
        <v>70</v>
      </c>
      <c r="B59" s="22">
        <v>7200000</v>
      </c>
      <c r="C59" s="22">
        <v>930277</v>
      </c>
      <c r="D59" s="22">
        <v>0</v>
      </c>
      <c r="E59" s="22">
        <v>0</v>
      </c>
      <c r="F59" s="22">
        <v>0</v>
      </c>
      <c r="G59" s="22">
        <v>0</v>
      </c>
      <c r="H59" s="22">
        <v>50999.95</v>
      </c>
      <c r="I59" s="22">
        <v>0</v>
      </c>
      <c r="J59" s="22">
        <v>0</v>
      </c>
      <c r="K59" s="22">
        <v>552932.44999999995</v>
      </c>
      <c r="L59" s="22">
        <v>0</v>
      </c>
      <c r="M59" s="22">
        <v>0</v>
      </c>
      <c r="N59" s="22">
        <v>0</v>
      </c>
      <c r="O59" s="22">
        <v>0</v>
      </c>
      <c r="P59" s="22">
        <f t="shared" si="8"/>
        <v>603932.39999999991</v>
      </c>
    </row>
    <row r="60" spans="1:16" ht="10.8" customHeight="1" x14ac:dyDescent="0.25">
      <c r="A60" s="23" t="s">
        <v>71</v>
      </c>
      <c r="B60" s="22">
        <v>100000</v>
      </c>
      <c r="C60" s="22">
        <v>130000</v>
      </c>
      <c r="D60" s="22">
        <v>0</v>
      </c>
      <c r="E60" s="22">
        <v>0</v>
      </c>
      <c r="F60" s="22">
        <v>0</v>
      </c>
      <c r="G60" s="22">
        <v>0</v>
      </c>
      <c r="H60" s="22">
        <v>109000.14</v>
      </c>
      <c r="I60" s="22">
        <v>0</v>
      </c>
      <c r="J60" s="22">
        <v>0</v>
      </c>
      <c r="K60" s="22">
        <v>0</v>
      </c>
      <c r="L60" s="22">
        <v>0</v>
      </c>
      <c r="M60" s="22">
        <v>0</v>
      </c>
      <c r="N60" s="22">
        <v>0</v>
      </c>
      <c r="O60" s="22">
        <v>0</v>
      </c>
      <c r="P60" s="22">
        <f t="shared" si="8"/>
        <v>109000.14</v>
      </c>
    </row>
    <row r="61" spans="1:16" ht="10.8" customHeight="1" x14ac:dyDescent="0.25">
      <c r="A61" s="21" t="s">
        <v>72</v>
      </c>
      <c r="B61" s="22">
        <v>0</v>
      </c>
      <c r="C61" s="22">
        <v>0</v>
      </c>
      <c r="D61" s="22">
        <v>0</v>
      </c>
      <c r="E61" s="22">
        <v>0</v>
      </c>
      <c r="F61" s="22">
        <v>0</v>
      </c>
      <c r="G61" s="22">
        <v>0</v>
      </c>
      <c r="H61" s="22">
        <v>0</v>
      </c>
      <c r="I61" s="22">
        <v>0</v>
      </c>
      <c r="J61" s="22">
        <v>0</v>
      </c>
      <c r="K61" s="22">
        <v>0</v>
      </c>
      <c r="L61" s="22">
        <v>0</v>
      </c>
      <c r="M61" s="22">
        <v>0</v>
      </c>
      <c r="N61" s="22">
        <v>0</v>
      </c>
      <c r="O61" s="22">
        <v>0</v>
      </c>
      <c r="P61" s="22">
        <f t="shared" si="5"/>
        <v>0</v>
      </c>
    </row>
    <row r="62" spans="1:16" ht="10.8" customHeight="1" x14ac:dyDescent="0.25">
      <c r="A62" s="21" t="s">
        <v>73</v>
      </c>
      <c r="B62" s="22">
        <v>0</v>
      </c>
      <c r="C62" s="22">
        <v>0</v>
      </c>
      <c r="D62" s="22">
        <v>0</v>
      </c>
      <c r="E62" s="22">
        <v>0</v>
      </c>
      <c r="F62" s="22">
        <v>0</v>
      </c>
      <c r="G62" s="22">
        <v>0</v>
      </c>
      <c r="H62" s="22">
        <v>0</v>
      </c>
      <c r="I62" s="22">
        <v>0</v>
      </c>
      <c r="J62" s="22">
        <v>0</v>
      </c>
      <c r="K62" s="22">
        <v>0</v>
      </c>
      <c r="L62" s="22">
        <v>0</v>
      </c>
      <c r="M62" s="22">
        <v>0</v>
      </c>
      <c r="N62" s="22">
        <v>0</v>
      </c>
      <c r="O62" s="22">
        <v>0</v>
      </c>
      <c r="P62" s="22">
        <f t="shared" si="5"/>
        <v>0</v>
      </c>
    </row>
    <row r="63" spans="1:16" ht="10.8" customHeight="1" x14ac:dyDescent="0.25">
      <c r="A63" s="23" t="s">
        <v>74</v>
      </c>
      <c r="B63" s="22">
        <v>10000</v>
      </c>
      <c r="C63" s="22">
        <v>415000</v>
      </c>
      <c r="D63" s="22">
        <v>0</v>
      </c>
      <c r="E63" s="22">
        <v>0</v>
      </c>
      <c r="F63" s="22">
        <v>0</v>
      </c>
      <c r="G63" s="22">
        <v>0</v>
      </c>
      <c r="H63" s="22">
        <v>0</v>
      </c>
      <c r="I63" s="22">
        <v>0</v>
      </c>
      <c r="J63" s="22">
        <v>0</v>
      </c>
      <c r="K63" s="22">
        <v>74261.34</v>
      </c>
      <c r="L63" s="22">
        <v>0</v>
      </c>
      <c r="M63" s="22">
        <v>0</v>
      </c>
      <c r="N63" s="22">
        <v>0</v>
      </c>
      <c r="O63" s="22">
        <v>0</v>
      </c>
      <c r="P63" s="22">
        <f t="shared" si="5"/>
        <v>74261.34</v>
      </c>
    </row>
    <row r="64" spans="1:16" x14ac:dyDescent="0.25">
      <c r="A64" s="29" t="s">
        <v>75</v>
      </c>
      <c r="B64" s="20">
        <f t="shared" ref="B64:P64" si="9">B65+B66+B67+B68</f>
        <v>5200000</v>
      </c>
      <c r="C64" s="20">
        <f t="shared" si="9"/>
        <v>8604084</v>
      </c>
      <c r="D64" s="20">
        <f t="shared" si="9"/>
        <v>0</v>
      </c>
      <c r="E64" s="20">
        <f t="shared" si="9"/>
        <v>0</v>
      </c>
      <c r="F64" s="20">
        <f t="shared" si="9"/>
        <v>1678123.78</v>
      </c>
      <c r="G64" s="20">
        <f t="shared" si="9"/>
        <v>0</v>
      </c>
      <c r="H64" s="20">
        <f t="shared" si="9"/>
        <v>0</v>
      </c>
      <c r="I64" s="20">
        <f t="shared" si="9"/>
        <v>0</v>
      </c>
      <c r="J64" s="20">
        <f t="shared" si="9"/>
        <v>0</v>
      </c>
      <c r="K64" s="20">
        <f t="shared" si="9"/>
        <v>0</v>
      </c>
      <c r="L64" s="20">
        <f t="shared" si="9"/>
        <v>0</v>
      </c>
      <c r="M64" s="20">
        <f t="shared" si="9"/>
        <v>0</v>
      </c>
      <c r="N64" s="20">
        <f t="shared" si="9"/>
        <v>0</v>
      </c>
      <c r="O64" s="20">
        <f t="shared" si="9"/>
        <v>0</v>
      </c>
      <c r="P64" s="20">
        <f t="shared" si="9"/>
        <v>1678123.78</v>
      </c>
    </row>
    <row r="65" spans="1:16" x14ac:dyDescent="0.25">
      <c r="A65" s="21" t="s">
        <v>76</v>
      </c>
      <c r="B65" s="22">
        <v>5000000</v>
      </c>
      <c r="C65" s="22">
        <v>8604084</v>
      </c>
      <c r="D65" s="22">
        <v>0</v>
      </c>
      <c r="E65" s="22">
        <v>0</v>
      </c>
      <c r="F65" s="22">
        <v>1678123.78</v>
      </c>
      <c r="G65" s="22">
        <v>0</v>
      </c>
      <c r="H65" s="22">
        <v>0</v>
      </c>
      <c r="I65" s="22">
        <v>0</v>
      </c>
      <c r="J65" s="22">
        <v>0</v>
      </c>
      <c r="K65" s="22">
        <v>0</v>
      </c>
      <c r="L65" s="22">
        <v>0</v>
      </c>
      <c r="M65" s="22">
        <v>0</v>
      </c>
      <c r="N65" s="22">
        <v>0</v>
      </c>
      <c r="O65" s="22">
        <v>0</v>
      </c>
      <c r="P65" s="22">
        <f t="shared" si="5"/>
        <v>1678123.78</v>
      </c>
    </row>
    <row r="66" spans="1:16" x14ac:dyDescent="0.25">
      <c r="A66" s="21" t="s">
        <v>77</v>
      </c>
      <c r="B66" s="22">
        <v>200000</v>
      </c>
      <c r="C66" s="22">
        <v>0</v>
      </c>
      <c r="D66" s="22">
        <v>0</v>
      </c>
      <c r="E66" s="22">
        <v>0</v>
      </c>
      <c r="F66" s="22">
        <v>0</v>
      </c>
      <c r="G66" s="22">
        <v>0</v>
      </c>
      <c r="H66" s="22">
        <v>0</v>
      </c>
      <c r="I66" s="22">
        <v>0</v>
      </c>
      <c r="J66" s="22">
        <v>0</v>
      </c>
      <c r="K66" s="22">
        <v>0</v>
      </c>
      <c r="L66" s="22">
        <v>0</v>
      </c>
      <c r="M66" s="22">
        <v>0</v>
      </c>
      <c r="N66" s="22">
        <v>0</v>
      </c>
      <c r="O66" s="22">
        <v>0</v>
      </c>
      <c r="P66" s="22">
        <f t="shared" si="5"/>
        <v>0</v>
      </c>
    </row>
    <row r="67" spans="1:16" ht="19.2" customHeight="1" x14ac:dyDescent="0.25">
      <c r="A67" s="23" t="s">
        <v>78</v>
      </c>
      <c r="B67" s="22">
        <v>0</v>
      </c>
      <c r="C67" s="22">
        <v>0</v>
      </c>
      <c r="D67" s="22">
        <v>0</v>
      </c>
      <c r="E67" s="22">
        <v>0</v>
      </c>
      <c r="F67" s="22">
        <v>0</v>
      </c>
      <c r="G67" s="22">
        <v>0</v>
      </c>
      <c r="H67" s="22">
        <v>0</v>
      </c>
      <c r="I67" s="22">
        <v>0</v>
      </c>
      <c r="J67" s="22">
        <v>0</v>
      </c>
      <c r="K67" s="22">
        <v>0</v>
      </c>
      <c r="L67" s="22">
        <v>0</v>
      </c>
      <c r="M67" s="22">
        <v>0</v>
      </c>
      <c r="N67" s="22">
        <v>0</v>
      </c>
      <c r="O67" s="22">
        <v>0</v>
      </c>
      <c r="P67" s="22">
        <f t="shared" si="5"/>
        <v>0</v>
      </c>
    </row>
    <row r="68" spans="1:16" ht="17.399999999999999" customHeight="1" x14ac:dyDescent="0.25">
      <c r="A68" s="23" t="s">
        <v>79</v>
      </c>
      <c r="B68" s="22">
        <v>0</v>
      </c>
      <c r="C68" s="22">
        <v>0</v>
      </c>
      <c r="D68" s="22">
        <v>0</v>
      </c>
      <c r="E68" s="22">
        <v>0</v>
      </c>
      <c r="F68" s="22">
        <v>0</v>
      </c>
      <c r="G68" s="22">
        <v>0</v>
      </c>
      <c r="H68" s="22">
        <v>0</v>
      </c>
      <c r="I68" s="22">
        <v>0</v>
      </c>
      <c r="J68" s="22">
        <v>0</v>
      </c>
      <c r="K68" s="22">
        <v>0</v>
      </c>
      <c r="L68" s="22">
        <v>0</v>
      </c>
      <c r="M68" s="22">
        <v>0</v>
      </c>
      <c r="N68" s="22">
        <v>0</v>
      </c>
      <c r="O68" s="22">
        <v>0</v>
      </c>
      <c r="P68" s="22">
        <f t="shared" si="5"/>
        <v>0</v>
      </c>
    </row>
    <row r="69" spans="1:16" ht="18" customHeight="1" x14ac:dyDescent="0.25">
      <c r="A69" s="19" t="s">
        <v>80</v>
      </c>
      <c r="B69" s="20">
        <f t="shared" ref="B69:P69" si="10">SUM(B70:B71)</f>
        <v>0</v>
      </c>
      <c r="C69" s="20">
        <f t="shared" si="10"/>
        <v>0</v>
      </c>
      <c r="D69" s="20">
        <f t="shared" si="10"/>
        <v>0</v>
      </c>
      <c r="E69" s="20">
        <f t="shared" si="10"/>
        <v>0</v>
      </c>
      <c r="F69" s="20">
        <f t="shared" si="10"/>
        <v>0</v>
      </c>
      <c r="G69" s="20">
        <f t="shared" si="10"/>
        <v>0</v>
      </c>
      <c r="H69" s="20">
        <f t="shared" si="10"/>
        <v>0</v>
      </c>
      <c r="I69" s="20">
        <f t="shared" si="10"/>
        <v>0</v>
      </c>
      <c r="J69" s="20">
        <f t="shared" si="10"/>
        <v>0</v>
      </c>
      <c r="K69" s="20">
        <f t="shared" si="10"/>
        <v>0</v>
      </c>
      <c r="L69" s="20">
        <f t="shared" si="10"/>
        <v>0</v>
      </c>
      <c r="M69" s="20">
        <f t="shared" si="10"/>
        <v>0</v>
      </c>
      <c r="N69" s="20">
        <f t="shared" si="10"/>
        <v>0</v>
      </c>
      <c r="O69" s="20">
        <f t="shared" si="10"/>
        <v>0</v>
      </c>
      <c r="P69" s="20">
        <f t="shared" si="10"/>
        <v>0</v>
      </c>
    </row>
    <row r="70" spans="1:16" ht="12.6" customHeight="1" x14ac:dyDescent="0.25">
      <c r="A70" s="21" t="s">
        <v>81</v>
      </c>
      <c r="B70" s="22">
        <v>0</v>
      </c>
      <c r="C70" s="22">
        <v>0</v>
      </c>
      <c r="D70" s="22">
        <v>0</v>
      </c>
      <c r="E70" s="22">
        <v>0</v>
      </c>
      <c r="F70" s="22">
        <v>0</v>
      </c>
      <c r="G70" s="22">
        <v>0</v>
      </c>
      <c r="H70" s="22">
        <v>0</v>
      </c>
      <c r="I70" s="22">
        <v>0</v>
      </c>
      <c r="J70" s="22">
        <v>0</v>
      </c>
      <c r="K70" s="22">
        <v>0</v>
      </c>
      <c r="L70" s="22">
        <v>0</v>
      </c>
      <c r="M70" s="22">
        <v>0</v>
      </c>
      <c r="N70" s="22">
        <v>0</v>
      </c>
      <c r="O70" s="22">
        <v>0</v>
      </c>
      <c r="P70" s="22">
        <f t="shared" si="5"/>
        <v>0</v>
      </c>
    </row>
    <row r="71" spans="1:16" ht="18.600000000000001" customHeight="1" x14ac:dyDescent="0.25">
      <c r="A71" s="23" t="s">
        <v>82</v>
      </c>
      <c r="B71" s="22">
        <v>0</v>
      </c>
      <c r="C71" s="22">
        <v>0</v>
      </c>
      <c r="D71" s="22">
        <v>0</v>
      </c>
      <c r="E71" s="22">
        <v>0</v>
      </c>
      <c r="F71" s="22">
        <v>0</v>
      </c>
      <c r="G71" s="22">
        <v>0</v>
      </c>
      <c r="H71" s="22">
        <v>0</v>
      </c>
      <c r="I71" s="22">
        <v>0</v>
      </c>
      <c r="J71" s="22">
        <v>0</v>
      </c>
      <c r="K71" s="22">
        <v>0</v>
      </c>
      <c r="L71" s="22">
        <v>0</v>
      </c>
      <c r="M71" s="22">
        <v>0</v>
      </c>
      <c r="N71" s="22">
        <v>0</v>
      </c>
      <c r="O71" s="22">
        <v>0</v>
      </c>
      <c r="P71" s="22">
        <f t="shared" si="5"/>
        <v>0</v>
      </c>
    </row>
    <row r="72" spans="1:16" ht="19.8" customHeight="1" x14ac:dyDescent="0.25">
      <c r="A72" s="29" t="s">
        <v>83</v>
      </c>
      <c r="B72" s="20">
        <f t="shared" ref="B72:P72" si="11">SUM(B73:B75)</f>
        <v>0</v>
      </c>
      <c r="C72" s="20">
        <f t="shared" si="11"/>
        <v>0</v>
      </c>
      <c r="D72" s="20">
        <f t="shared" si="11"/>
        <v>0</v>
      </c>
      <c r="E72" s="20">
        <f t="shared" si="11"/>
        <v>0</v>
      </c>
      <c r="F72" s="20">
        <f t="shared" si="11"/>
        <v>0</v>
      </c>
      <c r="G72" s="20">
        <f t="shared" si="11"/>
        <v>0</v>
      </c>
      <c r="H72" s="20">
        <f t="shared" si="11"/>
        <v>0</v>
      </c>
      <c r="I72" s="20">
        <f t="shared" si="11"/>
        <v>0</v>
      </c>
      <c r="J72" s="20">
        <f t="shared" si="11"/>
        <v>0</v>
      </c>
      <c r="K72" s="20">
        <f t="shared" si="11"/>
        <v>0</v>
      </c>
      <c r="L72" s="20">
        <f t="shared" si="11"/>
        <v>0</v>
      </c>
      <c r="M72" s="20">
        <f t="shared" si="11"/>
        <v>0</v>
      </c>
      <c r="N72" s="20">
        <f t="shared" si="11"/>
        <v>0</v>
      </c>
      <c r="O72" s="20">
        <f t="shared" si="11"/>
        <v>0</v>
      </c>
      <c r="P72" s="20">
        <f t="shared" si="11"/>
        <v>0</v>
      </c>
    </row>
    <row r="73" spans="1:16" ht="9.6" customHeight="1" x14ac:dyDescent="0.25">
      <c r="A73" s="23" t="s">
        <v>84</v>
      </c>
      <c r="B73" s="22">
        <v>0</v>
      </c>
      <c r="C73" s="22">
        <v>0</v>
      </c>
      <c r="D73" s="22">
        <v>0</v>
      </c>
      <c r="E73" s="22">
        <v>0</v>
      </c>
      <c r="F73" s="22">
        <v>0</v>
      </c>
      <c r="G73" s="22">
        <v>0</v>
      </c>
      <c r="H73" s="22">
        <v>0</v>
      </c>
      <c r="I73" s="22">
        <v>0</v>
      </c>
      <c r="J73" s="22">
        <v>0</v>
      </c>
      <c r="K73" s="22">
        <v>0</v>
      </c>
      <c r="L73" s="22">
        <v>0</v>
      </c>
      <c r="M73" s="22">
        <v>0</v>
      </c>
      <c r="N73" s="22">
        <v>0</v>
      </c>
      <c r="O73" s="22">
        <v>0</v>
      </c>
      <c r="P73" s="22">
        <f t="shared" si="5"/>
        <v>0</v>
      </c>
    </row>
    <row r="74" spans="1:16" ht="9.6" customHeight="1" x14ac:dyDescent="0.25">
      <c r="A74" s="23" t="s">
        <v>85</v>
      </c>
      <c r="B74" s="22">
        <v>0</v>
      </c>
      <c r="C74" s="22">
        <v>0</v>
      </c>
      <c r="D74" s="22">
        <v>0</v>
      </c>
      <c r="E74" s="22">
        <v>0</v>
      </c>
      <c r="F74" s="22">
        <v>0</v>
      </c>
      <c r="G74" s="22">
        <v>0</v>
      </c>
      <c r="H74" s="22">
        <v>0</v>
      </c>
      <c r="I74" s="22">
        <v>0</v>
      </c>
      <c r="J74" s="22">
        <v>0</v>
      </c>
      <c r="K74" s="22">
        <v>0</v>
      </c>
      <c r="L74" s="22">
        <v>0</v>
      </c>
      <c r="M74" s="22">
        <v>0</v>
      </c>
      <c r="N74" s="22">
        <v>0</v>
      </c>
      <c r="O74" s="22">
        <v>0</v>
      </c>
      <c r="P74" s="22">
        <f t="shared" si="5"/>
        <v>0</v>
      </c>
    </row>
    <row r="75" spans="1:16" ht="9.6" customHeight="1" x14ac:dyDescent="0.25">
      <c r="A75" s="23" t="s">
        <v>86</v>
      </c>
      <c r="B75" s="22">
        <v>0</v>
      </c>
      <c r="C75" s="22">
        <v>0</v>
      </c>
      <c r="D75" s="22">
        <v>0</v>
      </c>
      <c r="E75" s="22">
        <v>0</v>
      </c>
      <c r="F75" s="22">
        <v>0</v>
      </c>
      <c r="G75" s="22">
        <v>0</v>
      </c>
      <c r="H75" s="22">
        <v>0</v>
      </c>
      <c r="I75" s="22">
        <v>0</v>
      </c>
      <c r="J75" s="22">
        <v>0</v>
      </c>
      <c r="K75" s="22">
        <v>0</v>
      </c>
      <c r="L75" s="22">
        <v>0</v>
      </c>
      <c r="M75" s="22">
        <v>0</v>
      </c>
      <c r="N75" s="22">
        <v>0</v>
      </c>
      <c r="O75" s="22">
        <v>0</v>
      </c>
      <c r="P75" s="22">
        <f t="shared" si="5"/>
        <v>0</v>
      </c>
    </row>
    <row r="76" spans="1:16" x14ac:dyDescent="0.25">
      <c r="A76" s="17" t="s">
        <v>87</v>
      </c>
      <c r="B76" s="30">
        <f t="shared" ref="B76:P76" si="12">+B77+B80+B83</f>
        <v>0</v>
      </c>
      <c r="C76" s="30">
        <f t="shared" si="12"/>
        <v>0</v>
      </c>
      <c r="D76" s="30">
        <f t="shared" si="12"/>
        <v>0</v>
      </c>
      <c r="E76" s="30">
        <f t="shared" si="12"/>
        <v>0</v>
      </c>
      <c r="F76" s="30">
        <f t="shared" si="12"/>
        <v>0</v>
      </c>
      <c r="G76" s="30">
        <f t="shared" si="12"/>
        <v>0</v>
      </c>
      <c r="H76" s="30">
        <f t="shared" si="12"/>
        <v>0</v>
      </c>
      <c r="I76" s="30">
        <f t="shared" si="12"/>
        <v>0</v>
      </c>
      <c r="J76" s="30">
        <f t="shared" si="12"/>
        <v>0</v>
      </c>
      <c r="K76" s="30">
        <f t="shared" si="12"/>
        <v>0</v>
      </c>
      <c r="L76" s="30">
        <f t="shared" si="12"/>
        <v>0</v>
      </c>
      <c r="M76" s="30">
        <f t="shared" si="12"/>
        <v>0</v>
      </c>
      <c r="N76" s="30">
        <f t="shared" si="12"/>
        <v>0</v>
      </c>
      <c r="O76" s="30">
        <f t="shared" si="12"/>
        <v>0</v>
      </c>
      <c r="P76" s="30">
        <f t="shared" si="12"/>
        <v>0</v>
      </c>
    </row>
    <row r="77" spans="1:16" x14ac:dyDescent="0.25">
      <c r="A77" s="19" t="s">
        <v>88</v>
      </c>
      <c r="B77" s="20">
        <f t="shared" ref="B77:P77" si="13">SUM(B78:B79)</f>
        <v>0</v>
      </c>
      <c r="C77" s="20">
        <f t="shared" si="13"/>
        <v>0</v>
      </c>
      <c r="D77" s="20">
        <f t="shared" si="13"/>
        <v>0</v>
      </c>
      <c r="E77" s="20">
        <f t="shared" si="13"/>
        <v>0</v>
      </c>
      <c r="F77" s="20">
        <f t="shared" si="13"/>
        <v>0</v>
      </c>
      <c r="G77" s="20">
        <f t="shared" si="13"/>
        <v>0</v>
      </c>
      <c r="H77" s="20">
        <f t="shared" si="13"/>
        <v>0</v>
      </c>
      <c r="I77" s="20">
        <f t="shared" si="13"/>
        <v>0</v>
      </c>
      <c r="J77" s="20">
        <f t="shared" si="13"/>
        <v>0</v>
      </c>
      <c r="K77" s="20">
        <f t="shared" si="13"/>
        <v>0</v>
      </c>
      <c r="L77" s="20">
        <f t="shared" si="13"/>
        <v>0</v>
      </c>
      <c r="M77" s="20">
        <f t="shared" si="13"/>
        <v>0</v>
      </c>
      <c r="N77" s="20">
        <f t="shared" si="13"/>
        <v>0</v>
      </c>
      <c r="O77" s="20">
        <f t="shared" si="13"/>
        <v>0</v>
      </c>
      <c r="P77" s="20">
        <f t="shared" si="13"/>
        <v>0</v>
      </c>
    </row>
    <row r="78" spans="1:16" ht="10.8" customHeight="1" x14ac:dyDescent="0.25">
      <c r="A78" s="23" t="s">
        <v>89</v>
      </c>
      <c r="B78" s="22">
        <v>0</v>
      </c>
      <c r="C78" s="22">
        <v>0</v>
      </c>
      <c r="D78" s="22">
        <v>0</v>
      </c>
      <c r="E78" s="22">
        <v>0</v>
      </c>
      <c r="F78" s="22">
        <v>0</v>
      </c>
      <c r="G78" s="22">
        <v>0</v>
      </c>
      <c r="H78" s="22">
        <v>0</v>
      </c>
      <c r="I78" s="22">
        <v>0</v>
      </c>
      <c r="J78" s="22">
        <v>0</v>
      </c>
      <c r="K78" s="22">
        <v>0</v>
      </c>
      <c r="L78" s="22">
        <v>0</v>
      </c>
      <c r="M78" s="22">
        <v>0</v>
      </c>
      <c r="N78" s="22">
        <v>0</v>
      </c>
      <c r="O78" s="22">
        <v>0</v>
      </c>
      <c r="P78" s="22">
        <f>D78+E78+F78+G78+H78+I78+J78+K78+L78+M78+N78+O78</f>
        <v>0</v>
      </c>
    </row>
    <row r="79" spans="1:16" ht="10.8" customHeight="1" x14ac:dyDescent="0.25">
      <c r="A79" s="23" t="s">
        <v>90</v>
      </c>
      <c r="B79" s="22">
        <v>0</v>
      </c>
      <c r="C79" s="22">
        <v>0</v>
      </c>
      <c r="D79" s="22">
        <v>0</v>
      </c>
      <c r="E79" s="22">
        <v>0</v>
      </c>
      <c r="F79" s="22">
        <v>0</v>
      </c>
      <c r="G79" s="22">
        <v>0</v>
      </c>
      <c r="H79" s="22">
        <v>0</v>
      </c>
      <c r="I79" s="22">
        <v>0</v>
      </c>
      <c r="J79" s="22">
        <v>0</v>
      </c>
      <c r="K79" s="22">
        <v>0</v>
      </c>
      <c r="L79" s="22">
        <v>0</v>
      </c>
      <c r="M79" s="22">
        <v>0</v>
      </c>
      <c r="N79" s="22">
        <v>0</v>
      </c>
      <c r="O79" s="22">
        <v>0</v>
      </c>
      <c r="P79" s="22">
        <f>D79+E79+F79+G79+H79+I79+J79+K79+L79+M79+N79+O79</f>
        <v>0</v>
      </c>
    </row>
    <row r="80" spans="1:16" x14ac:dyDescent="0.25">
      <c r="A80" s="29" t="s">
        <v>91</v>
      </c>
      <c r="B80" s="20">
        <f t="shared" ref="B80:P80" si="14">SUM(B81:B82)</f>
        <v>0</v>
      </c>
      <c r="C80" s="20">
        <f t="shared" si="14"/>
        <v>0</v>
      </c>
      <c r="D80" s="20">
        <f t="shared" si="14"/>
        <v>0</v>
      </c>
      <c r="E80" s="20">
        <f t="shared" si="14"/>
        <v>0</v>
      </c>
      <c r="F80" s="20">
        <f t="shared" si="14"/>
        <v>0</v>
      </c>
      <c r="G80" s="20">
        <f t="shared" si="14"/>
        <v>0</v>
      </c>
      <c r="H80" s="20">
        <f t="shared" si="14"/>
        <v>0</v>
      </c>
      <c r="I80" s="20">
        <f t="shared" si="14"/>
        <v>0</v>
      </c>
      <c r="J80" s="20">
        <f t="shared" si="14"/>
        <v>0</v>
      </c>
      <c r="K80" s="20">
        <f t="shared" si="14"/>
        <v>0</v>
      </c>
      <c r="L80" s="20">
        <f t="shared" si="14"/>
        <v>0</v>
      </c>
      <c r="M80" s="20">
        <f t="shared" si="14"/>
        <v>0</v>
      </c>
      <c r="N80" s="20">
        <f t="shared" si="14"/>
        <v>0</v>
      </c>
      <c r="O80" s="20">
        <f t="shared" si="14"/>
        <v>0</v>
      </c>
      <c r="P80" s="20">
        <f t="shared" si="14"/>
        <v>0</v>
      </c>
    </row>
    <row r="81" spans="1:18" ht="12.6" customHeight="1" x14ac:dyDescent="0.25">
      <c r="A81" s="23" t="s">
        <v>92</v>
      </c>
      <c r="B81" s="22">
        <v>0</v>
      </c>
      <c r="C81" s="22">
        <v>0</v>
      </c>
      <c r="D81" s="22">
        <v>0</v>
      </c>
      <c r="E81" s="22">
        <v>0</v>
      </c>
      <c r="F81" s="22">
        <v>0</v>
      </c>
      <c r="G81" s="22">
        <v>0</v>
      </c>
      <c r="H81" s="22">
        <v>0</v>
      </c>
      <c r="I81" s="22">
        <v>0</v>
      </c>
      <c r="J81" s="22">
        <v>0</v>
      </c>
      <c r="K81" s="22">
        <v>0</v>
      </c>
      <c r="L81" s="22">
        <v>0</v>
      </c>
      <c r="M81" s="22">
        <v>0</v>
      </c>
      <c r="N81" s="22">
        <v>0</v>
      </c>
      <c r="O81" s="22">
        <v>0</v>
      </c>
      <c r="P81" s="22">
        <f>D81+E81+F81+G81+H81+I81+J81+K81+L81+M81+N81+O81</f>
        <v>0</v>
      </c>
    </row>
    <row r="82" spans="1:18" ht="12.6" customHeight="1" x14ac:dyDescent="0.25">
      <c r="A82" s="23" t="s">
        <v>93</v>
      </c>
      <c r="B82" s="31">
        <v>0</v>
      </c>
      <c r="C82" s="31">
        <v>0</v>
      </c>
      <c r="D82" s="31">
        <v>0</v>
      </c>
      <c r="E82" s="31">
        <v>0</v>
      </c>
      <c r="F82" s="31">
        <v>0</v>
      </c>
      <c r="G82" s="31">
        <v>0</v>
      </c>
      <c r="H82" s="31">
        <v>0</v>
      </c>
      <c r="I82" s="31">
        <v>0</v>
      </c>
      <c r="J82" s="31">
        <v>0</v>
      </c>
      <c r="K82" s="31">
        <v>0</v>
      </c>
      <c r="L82" s="31">
        <v>0</v>
      </c>
      <c r="M82" s="31">
        <v>0</v>
      </c>
      <c r="N82" s="31">
        <v>0</v>
      </c>
      <c r="O82" s="31">
        <v>0</v>
      </c>
      <c r="P82" s="31">
        <f>D82+E82+F82+G82+H82+I82+J82+K82+L82+M82+N82+O82</f>
        <v>0</v>
      </c>
    </row>
    <row r="83" spans="1:18" x14ac:dyDescent="0.25">
      <c r="A83" s="29" t="s">
        <v>94</v>
      </c>
      <c r="B83" s="32">
        <f t="shared" ref="B83:P83" si="15">+B84</f>
        <v>0</v>
      </c>
      <c r="C83" s="32">
        <f t="shared" si="15"/>
        <v>0</v>
      </c>
      <c r="D83" s="32">
        <f t="shared" si="15"/>
        <v>0</v>
      </c>
      <c r="E83" s="32">
        <f t="shared" si="15"/>
        <v>0</v>
      </c>
      <c r="F83" s="32">
        <f t="shared" si="15"/>
        <v>0</v>
      </c>
      <c r="G83" s="32">
        <f t="shared" si="15"/>
        <v>0</v>
      </c>
      <c r="H83" s="32">
        <f t="shared" si="15"/>
        <v>0</v>
      </c>
      <c r="I83" s="32">
        <f t="shared" si="15"/>
        <v>0</v>
      </c>
      <c r="J83" s="32">
        <f t="shared" si="15"/>
        <v>0</v>
      </c>
      <c r="K83" s="32">
        <f t="shared" si="15"/>
        <v>0</v>
      </c>
      <c r="L83" s="32">
        <f t="shared" si="15"/>
        <v>0</v>
      </c>
      <c r="M83" s="32">
        <f t="shared" si="15"/>
        <v>0</v>
      </c>
      <c r="N83" s="32">
        <f t="shared" si="15"/>
        <v>0</v>
      </c>
      <c r="O83" s="32">
        <f t="shared" si="15"/>
        <v>0</v>
      </c>
      <c r="P83" s="32">
        <f t="shared" si="15"/>
        <v>0</v>
      </c>
    </row>
    <row r="84" spans="1:18" x14ac:dyDescent="0.25">
      <c r="A84" s="23" t="s">
        <v>95</v>
      </c>
      <c r="B84" s="31">
        <v>0</v>
      </c>
      <c r="C84" s="31">
        <v>0</v>
      </c>
      <c r="D84" s="31">
        <v>0</v>
      </c>
      <c r="E84" s="31">
        <v>0</v>
      </c>
      <c r="F84" s="31">
        <v>0</v>
      </c>
      <c r="G84" s="31">
        <v>0</v>
      </c>
      <c r="H84" s="31">
        <v>0</v>
      </c>
      <c r="I84" s="31">
        <v>0</v>
      </c>
      <c r="J84" s="31">
        <v>0</v>
      </c>
      <c r="K84" s="31">
        <v>0</v>
      </c>
      <c r="L84" s="31">
        <v>0</v>
      </c>
      <c r="M84" s="31">
        <v>0</v>
      </c>
      <c r="N84" s="31">
        <v>0</v>
      </c>
      <c r="O84" s="31">
        <v>0</v>
      </c>
      <c r="P84" s="31">
        <f>D84+E84+F84+G84+H84+I84+J84+K84+L84+M84+N84+O84</f>
        <v>0</v>
      </c>
      <c r="R84" s="2" t="s">
        <v>96</v>
      </c>
    </row>
    <row r="85" spans="1:18" x14ac:dyDescent="0.25">
      <c r="A85" s="33" t="s">
        <v>97</v>
      </c>
      <c r="B85" s="34">
        <f t="shared" ref="B85:O85" si="16">B12+B18+B28+B38+B47+B54+B64</f>
        <v>2867197919</v>
      </c>
      <c r="C85" s="34">
        <f t="shared" si="16"/>
        <v>2961150810.1399999</v>
      </c>
      <c r="D85" s="34">
        <f t="shared" si="16"/>
        <v>131284790.75999999</v>
      </c>
      <c r="E85" s="34">
        <f t="shared" si="16"/>
        <v>182679262.66000003</v>
      </c>
      <c r="F85" s="34">
        <f t="shared" si="16"/>
        <v>235212485.91</v>
      </c>
      <c r="G85" s="34">
        <f t="shared" si="16"/>
        <v>228346140.63</v>
      </c>
      <c r="H85" s="34">
        <f t="shared" si="16"/>
        <v>289949180.79000002</v>
      </c>
      <c r="I85" s="34">
        <f t="shared" si="16"/>
        <v>208975604.90000001</v>
      </c>
      <c r="J85" s="34">
        <f t="shared" si="16"/>
        <v>235243611.77000001</v>
      </c>
      <c r="K85" s="34">
        <f t="shared" si="16"/>
        <v>187076550.82000002</v>
      </c>
      <c r="L85" s="34">
        <f t="shared" si="16"/>
        <v>0</v>
      </c>
      <c r="M85" s="34">
        <f t="shared" si="16"/>
        <v>0</v>
      </c>
      <c r="N85" s="34">
        <f t="shared" si="16"/>
        <v>0</v>
      </c>
      <c r="O85" s="34">
        <f t="shared" si="16"/>
        <v>0</v>
      </c>
      <c r="P85" s="34">
        <f>P12+P18+P28+P38+P47+P54+P64</f>
        <v>1698767628.2399998</v>
      </c>
      <c r="Q85" s="35"/>
      <c r="R85" s="36"/>
    </row>
    <row r="86" spans="1:18" x14ac:dyDescent="0.25">
      <c r="A86" s="37" t="s">
        <v>98</v>
      </c>
      <c r="B86" s="38"/>
      <c r="C86" s="38"/>
      <c r="D86" s="39"/>
      <c r="E86" s="39"/>
      <c r="F86" s="39"/>
      <c r="G86" s="39"/>
      <c r="H86" s="39"/>
      <c r="I86" s="39"/>
      <c r="J86" s="39"/>
      <c r="K86" s="40"/>
      <c r="L86" s="40"/>
      <c r="M86" s="40"/>
      <c r="N86" s="41"/>
      <c r="O86" s="41"/>
      <c r="P86" s="41"/>
    </row>
    <row r="87" spans="1:18" ht="12" customHeight="1" x14ac:dyDescent="0.25">
      <c r="A87" s="42" t="s">
        <v>99</v>
      </c>
      <c r="B87" s="42"/>
      <c r="C87" s="42"/>
      <c r="D87" s="42"/>
      <c r="E87" s="42"/>
      <c r="F87" s="42"/>
      <c r="G87" s="42"/>
      <c r="H87" s="42"/>
      <c r="I87" s="42"/>
      <c r="J87" s="42"/>
      <c r="K87" s="41"/>
      <c r="L87" s="41"/>
      <c r="M87" s="41"/>
      <c r="N87" s="41"/>
      <c r="O87" s="41"/>
      <c r="P87" s="41"/>
    </row>
    <row r="88" spans="1:18" ht="14.25" customHeight="1" x14ac:dyDescent="0.25">
      <c r="A88" s="43" t="s">
        <v>100</v>
      </c>
      <c r="B88" s="43"/>
      <c r="C88" s="43"/>
      <c r="D88" s="43"/>
      <c r="E88" s="43"/>
      <c r="F88" s="43"/>
      <c r="G88" s="43"/>
      <c r="H88" s="43"/>
      <c r="I88" s="43"/>
      <c r="J88" s="43"/>
      <c r="K88" s="41"/>
      <c r="L88" s="41"/>
      <c r="M88" s="41"/>
      <c r="N88" s="41"/>
      <c r="O88" s="41"/>
      <c r="P88" s="41"/>
    </row>
    <row r="89" spans="1:18" ht="27" customHeight="1" x14ac:dyDescent="0.25">
      <c r="A89" s="42" t="s">
        <v>101</v>
      </c>
      <c r="B89" s="42"/>
      <c r="C89" s="42"/>
      <c r="D89" s="42"/>
      <c r="E89" s="42"/>
      <c r="F89" s="42"/>
      <c r="G89" s="42"/>
      <c r="H89" s="42"/>
      <c r="I89" s="42"/>
      <c r="J89" s="42"/>
      <c r="K89" s="41"/>
      <c r="L89" s="41"/>
      <c r="M89" s="41"/>
      <c r="N89" s="41"/>
      <c r="O89" s="41"/>
      <c r="P89" s="41"/>
    </row>
    <row r="90" spans="1:18" ht="42" customHeight="1" x14ac:dyDescent="0.25">
      <c r="A90" s="44"/>
      <c r="B90" s="45"/>
      <c r="C90" s="45"/>
      <c r="D90" s="45"/>
      <c r="E90" s="45"/>
      <c r="F90" s="45"/>
      <c r="G90" s="45"/>
      <c r="H90" s="45"/>
      <c r="I90" s="45"/>
      <c r="J90" s="45"/>
      <c r="K90" s="46"/>
      <c r="L90" s="46"/>
      <c r="M90" s="46"/>
      <c r="N90" s="47"/>
      <c r="O90" s="47"/>
      <c r="P90" s="48"/>
    </row>
    <row r="91" spans="1:18" s="28" customFormat="1" ht="14.4" x14ac:dyDescent="0.25">
      <c r="A91" s="49" t="s">
        <v>102</v>
      </c>
      <c r="N91" s="50" t="s">
        <v>103</v>
      </c>
      <c r="O91" s="50"/>
      <c r="P91" s="50"/>
    </row>
    <row r="92" spans="1:18" s="53" customFormat="1" ht="14.4" x14ac:dyDescent="0.25">
      <c r="A92" s="51" t="s">
        <v>104</v>
      </c>
      <c r="B92" s="46"/>
      <c r="C92" s="46"/>
      <c r="D92" s="46"/>
      <c r="E92" s="46"/>
      <c r="F92" s="46"/>
      <c r="G92" s="46"/>
      <c r="H92" s="46"/>
      <c r="I92" s="46"/>
      <c r="J92" s="46"/>
      <c r="K92" s="46"/>
      <c r="L92" s="46"/>
      <c r="M92" s="46"/>
      <c r="N92" s="52" t="s">
        <v>105</v>
      </c>
      <c r="O92" s="52"/>
      <c r="P92" s="52"/>
    </row>
    <row r="93" spans="1:18" ht="14.4" x14ac:dyDescent="0.25">
      <c r="A93" s="46"/>
      <c r="B93" s="46"/>
      <c r="C93" s="46"/>
      <c r="D93" s="46"/>
      <c r="E93" s="46"/>
      <c r="F93" s="46"/>
      <c r="G93" s="46"/>
      <c r="H93" s="46"/>
      <c r="I93" s="46"/>
      <c r="J93" s="46"/>
      <c r="K93" s="46"/>
      <c r="L93" s="46"/>
      <c r="M93" s="46"/>
      <c r="N93" s="46"/>
      <c r="O93" s="46"/>
      <c r="P93" s="41"/>
    </row>
    <row r="94" spans="1:18" x14ac:dyDescent="0.25">
      <c r="A94" s="38"/>
      <c r="B94" s="38"/>
      <c r="C94" s="38"/>
      <c r="D94" s="38"/>
      <c r="E94" s="38"/>
      <c r="F94" s="38"/>
      <c r="G94" s="38"/>
      <c r="H94" s="38"/>
      <c r="I94" s="38"/>
      <c r="J94" s="38"/>
      <c r="K94" s="38"/>
      <c r="L94" s="38"/>
      <c r="M94" s="38"/>
      <c r="N94" s="38"/>
      <c r="O94" s="38"/>
      <c r="P94" s="38"/>
    </row>
    <row r="95" spans="1:18" x14ac:dyDescent="0.25">
      <c r="A95" s="38"/>
      <c r="B95" s="38"/>
      <c r="C95" s="38"/>
      <c r="D95" s="38"/>
      <c r="E95" s="38"/>
      <c r="F95" s="38"/>
      <c r="G95" s="38"/>
      <c r="H95" s="38"/>
      <c r="I95" s="38"/>
      <c r="J95" s="38"/>
      <c r="K95" s="38"/>
      <c r="L95" s="38"/>
      <c r="M95" s="38"/>
      <c r="N95" s="38"/>
      <c r="O95" s="38"/>
      <c r="P95" s="38"/>
    </row>
    <row r="96" spans="1:18" x14ac:dyDescent="0.25">
      <c r="A96" s="38"/>
      <c r="B96" s="38"/>
      <c r="C96" s="38"/>
      <c r="D96" s="38"/>
      <c r="E96" s="38"/>
      <c r="F96" s="38"/>
      <c r="G96" s="38"/>
      <c r="H96" s="38"/>
      <c r="I96" s="38"/>
      <c r="J96" s="38"/>
      <c r="K96" s="38"/>
      <c r="L96" s="38"/>
      <c r="M96" s="38"/>
      <c r="N96" s="38"/>
      <c r="O96" s="38"/>
      <c r="P96" s="38"/>
    </row>
    <row r="97" spans="1:16" x14ac:dyDescent="0.25">
      <c r="A97" s="38"/>
      <c r="B97" s="38"/>
      <c r="C97" s="38"/>
      <c r="D97" s="38"/>
      <c r="E97" s="38"/>
      <c r="F97" s="38"/>
      <c r="G97" s="38"/>
      <c r="H97" s="38"/>
      <c r="I97" s="38"/>
      <c r="J97" s="38"/>
      <c r="K97" s="38"/>
      <c r="L97" s="38"/>
      <c r="M97" s="38"/>
      <c r="N97" s="38"/>
      <c r="O97" s="38"/>
      <c r="P97" s="38"/>
    </row>
    <row r="98" spans="1:16" x14ac:dyDescent="0.25">
      <c r="A98" s="38"/>
      <c r="B98" s="38"/>
      <c r="C98" s="38"/>
      <c r="D98" s="38"/>
      <c r="E98" s="38"/>
      <c r="F98" s="38"/>
      <c r="G98" s="38"/>
      <c r="H98" s="38"/>
      <c r="I98" s="38"/>
      <c r="J98" s="38"/>
      <c r="K98" s="38"/>
      <c r="L98" s="38"/>
      <c r="M98" s="38"/>
      <c r="N98" s="38"/>
      <c r="O98" s="38"/>
      <c r="P98" s="38"/>
    </row>
    <row r="99" spans="1:16" x14ac:dyDescent="0.25">
      <c r="A99" s="38"/>
      <c r="B99" s="38"/>
      <c r="C99" s="38"/>
      <c r="D99" s="38"/>
      <c r="E99" s="38"/>
      <c r="F99" s="38"/>
      <c r="G99" s="38"/>
      <c r="H99" s="38"/>
      <c r="I99" s="38"/>
      <c r="J99" s="38"/>
      <c r="K99" s="38"/>
      <c r="L99" s="38"/>
      <c r="M99" s="38"/>
      <c r="N99" s="38"/>
      <c r="O99" s="38"/>
      <c r="P99" s="38"/>
    </row>
    <row r="100" spans="1:16" x14ac:dyDescent="0.25">
      <c r="A100" s="38"/>
      <c r="B100" s="38"/>
      <c r="C100" s="38"/>
      <c r="D100" s="38"/>
      <c r="E100" s="38"/>
      <c r="F100" s="38"/>
      <c r="G100" s="38"/>
      <c r="H100" s="38"/>
      <c r="I100" s="38"/>
      <c r="J100" s="38"/>
      <c r="K100" s="38"/>
      <c r="L100" s="38"/>
      <c r="M100" s="38"/>
      <c r="N100" s="38"/>
      <c r="O100" s="38"/>
      <c r="P100" s="38"/>
    </row>
    <row r="101" spans="1:16" x14ac:dyDescent="0.25">
      <c r="A101" s="38"/>
      <c r="B101" s="38"/>
      <c r="C101" s="38"/>
      <c r="D101" s="38"/>
      <c r="E101" s="38"/>
      <c r="F101" s="38"/>
      <c r="G101" s="38"/>
      <c r="H101" s="38"/>
      <c r="I101" s="38"/>
      <c r="J101" s="38"/>
      <c r="K101" s="38"/>
      <c r="L101" s="38"/>
      <c r="M101" s="38"/>
      <c r="N101" s="38"/>
      <c r="O101" s="38"/>
      <c r="P101" s="38"/>
    </row>
    <row r="102" spans="1:16" x14ac:dyDescent="0.25">
      <c r="A102" s="38"/>
      <c r="B102" s="38"/>
      <c r="C102" s="38"/>
      <c r="D102" s="38"/>
      <c r="E102" s="38"/>
      <c r="F102" s="38"/>
      <c r="G102" s="38"/>
      <c r="H102" s="38"/>
      <c r="I102" s="38"/>
      <c r="J102" s="38"/>
      <c r="K102" s="38"/>
      <c r="L102" s="38"/>
      <c r="M102" s="38"/>
      <c r="N102" s="38"/>
      <c r="O102" s="38"/>
      <c r="P102" s="38"/>
    </row>
  </sheetData>
  <mergeCells count="15">
    <mergeCell ref="A89:J89"/>
    <mergeCell ref="N91:P91"/>
    <mergeCell ref="N92:P92"/>
    <mergeCell ref="A9:A10"/>
    <mergeCell ref="B9:B10"/>
    <mergeCell ref="C9:C10"/>
    <mergeCell ref="D9:P9"/>
    <mergeCell ref="A87:J87"/>
    <mergeCell ref="A88:J88"/>
    <mergeCell ref="A3:P3"/>
    <mergeCell ref="A4:P4"/>
    <mergeCell ref="A5:P5"/>
    <mergeCell ref="A6:P6"/>
    <mergeCell ref="A7:P7"/>
    <mergeCell ref="A8:P8"/>
  </mergeCells>
  <printOptions horizontalCentered="1"/>
  <pageMargins left="0" right="0" top="0.55000000000000004" bottom="0.42" header="0.3" footer="0.3"/>
  <pageSetup paperSize="5" scale="90" fitToHeight="3" orientation="landscape" r:id="rId1"/>
  <headerFooter>
    <oddFooter>&amp;CPg.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8B934-1D71-488F-BA49-3B1B8C850CE9}">
  <sheetPr>
    <tabColor theme="4" tint="0.59999389629810485"/>
  </sheetPr>
  <dimension ref="A7:K130"/>
  <sheetViews>
    <sheetView showGridLines="0" zoomScale="145" zoomScaleNormal="145" workbookViewId="0">
      <selection activeCell="A6" sqref="A6:P6"/>
    </sheetView>
  </sheetViews>
  <sheetFormatPr defaultColWidth="8.88671875" defaultRowHeight="13.2" x14ac:dyDescent="0.25"/>
  <cols>
    <col min="1" max="1" width="11.109375" style="69" customWidth="1"/>
    <col min="2" max="2" width="7.6640625" style="69" customWidth="1"/>
    <col min="3" max="3" width="25.6640625" style="70" customWidth="1"/>
    <col min="4" max="4" width="59.109375" style="57" customWidth="1"/>
    <col min="5" max="5" width="17.6640625" style="71" customWidth="1"/>
    <col min="6" max="6" width="39.33203125" style="57" customWidth="1"/>
    <col min="7" max="16384" width="8.88671875" style="57"/>
  </cols>
  <sheetData>
    <row r="7" spans="1:11" ht="15.6" customHeight="1" x14ac:dyDescent="0.25">
      <c r="A7" s="54"/>
      <c r="B7" s="55"/>
      <c r="C7" s="55"/>
      <c r="D7" s="55"/>
      <c r="E7" s="55"/>
      <c r="F7" s="56"/>
      <c r="G7" s="56"/>
      <c r="H7" s="56"/>
      <c r="I7" s="56"/>
      <c r="J7" s="56"/>
      <c r="K7" s="56"/>
    </row>
    <row r="8" spans="1:11" ht="15.6" customHeight="1" x14ac:dyDescent="0.25">
      <c r="A8" s="54" t="s">
        <v>106</v>
      </c>
      <c r="B8" s="55"/>
      <c r="C8" s="55"/>
      <c r="D8" s="55"/>
      <c r="E8" s="55"/>
      <c r="F8" s="58"/>
      <c r="G8" s="58"/>
      <c r="H8" s="58"/>
      <c r="I8" s="58"/>
      <c r="J8" s="58"/>
      <c r="K8" s="58"/>
    </row>
    <row r="9" spans="1:11" ht="21" customHeight="1" x14ac:dyDescent="0.25">
      <c r="A9" s="54" t="s">
        <v>107</v>
      </c>
      <c r="B9" s="55"/>
      <c r="C9" s="55"/>
      <c r="D9" s="55"/>
      <c r="E9" s="55"/>
    </row>
    <row r="10" spans="1:11" ht="15.6" customHeight="1" x14ac:dyDescent="0.25">
      <c r="A10" s="54" t="s">
        <v>108</v>
      </c>
      <c r="B10" s="55"/>
      <c r="C10" s="55"/>
      <c r="D10" s="55"/>
      <c r="E10" s="55"/>
    </row>
    <row r="11" spans="1:11" ht="34.200000000000003" customHeight="1" x14ac:dyDescent="0.3">
      <c r="A11" s="59" t="s">
        <v>109</v>
      </c>
      <c r="B11" s="59" t="s">
        <v>110</v>
      </c>
      <c r="C11" s="59" t="s">
        <v>111</v>
      </c>
      <c r="D11" s="59" t="s">
        <v>112</v>
      </c>
      <c r="E11" s="60" t="s">
        <v>113</v>
      </c>
    </row>
    <row r="12" spans="1:11" customFormat="1" ht="66" x14ac:dyDescent="0.25">
      <c r="A12" s="61">
        <v>46237</v>
      </c>
      <c r="B12" s="62">
        <v>3655</v>
      </c>
      <c r="C12" s="63" t="s">
        <v>114</v>
      </c>
      <c r="D12" s="64" t="s">
        <v>115</v>
      </c>
      <c r="E12" s="65">
        <v>4232431.68</v>
      </c>
    </row>
    <row r="13" spans="1:11" customFormat="1" ht="52.8" x14ac:dyDescent="0.25">
      <c r="A13" s="61">
        <v>46237</v>
      </c>
      <c r="B13" s="62">
        <v>3661</v>
      </c>
      <c r="C13" s="63" t="s">
        <v>116</v>
      </c>
      <c r="D13" s="64" t="s">
        <v>117</v>
      </c>
      <c r="E13" s="65">
        <v>533950</v>
      </c>
    </row>
    <row r="14" spans="1:11" customFormat="1" ht="39.6" x14ac:dyDescent="0.25">
      <c r="A14" s="61">
        <v>46237</v>
      </c>
      <c r="B14" s="62">
        <v>3663</v>
      </c>
      <c r="C14" s="63" t="s">
        <v>118</v>
      </c>
      <c r="D14" s="64" t="s">
        <v>119</v>
      </c>
      <c r="E14" s="65">
        <v>184707</v>
      </c>
    </row>
    <row r="15" spans="1:11" customFormat="1" ht="52.8" x14ac:dyDescent="0.25">
      <c r="A15" s="61">
        <v>46237</v>
      </c>
      <c r="B15" s="62">
        <v>3665</v>
      </c>
      <c r="C15" s="63" t="s">
        <v>120</v>
      </c>
      <c r="D15" s="64" t="s">
        <v>121</v>
      </c>
      <c r="E15" s="65">
        <v>670830</v>
      </c>
    </row>
    <row r="16" spans="1:11" customFormat="1" ht="66" x14ac:dyDescent="0.25">
      <c r="A16" s="61">
        <v>46237</v>
      </c>
      <c r="B16" s="62">
        <v>3669</v>
      </c>
      <c r="C16" s="63" t="s">
        <v>122</v>
      </c>
      <c r="D16" s="64" t="s">
        <v>123</v>
      </c>
      <c r="E16" s="65">
        <v>25000</v>
      </c>
    </row>
    <row r="17" spans="1:5" customFormat="1" ht="52.8" x14ac:dyDescent="0.25">
      <c r="A17" s="61">
        <v>46237</v>
      </c>
      <c r="B17" s="62">
        <v>3671</v>
      </c>
      <c r="C17" s="63" t="s">
        <v>124</v>
      </c>
      <c r="D17" s="64" t="s">
        <v>125</v>
      </c>
      <c r="E17" s="65">
        <v>24780</v>
      </c>
    </row>
    <row r="18" spans="1:5" customFormat="1" ht="66" x14ac:dyDescent="0.25">
      <c r="A18" s="61">
        <v>46237</v>
      </c>
      <c r="B18" s="62">
        <v>3680</v>
      </c>
      <c r="C18" s="63" t="s">
        <v>126</v>
      </c>
      <c r="D18" s="64" t="s">
        <v>127</v>
      </c>
      <c r="E18" s="65">
        <v>155923.71</v>
      </c>
    </row>
    <row r="19" spans="1:5" customFormat="1" ht="66" x14ac:dyDescent="0.25">
      <c r="A19" s="61">
        <v>46238</v>
      </c>
      <c r="B19" s="62">
        <v>3690</v>
      </c>
      <c r="C19" s="63" t="s">
        <v>128</v>
      </c>
      <c r="D19" s="64" t="s">
        <v>129</v>
      </c>
      <c r="E19" s="65">
        <v>200000</v>
      </c>
    </row>
    <row r="20" spans="1:5" customFormat="1" ht="52.8" x14ac:dyDescent="0.25">
      <c r="A20" s="61">
        <v>46238</v>
      </c>
      <c r="B20" s="62">
        <v>3691</v>
      </c>
      <c r="C20" s="63" t="s">
        <v>130</v>
      </c>
      <c r="D20" s="64" t="s">
        <v>131</v>
      </c>
      <c r="E20" s="65">
        <v>445800</v>
      </c>
    </row>
    <row r="21" spans="1:5" customFormat="1" ht="52.8" x14ac:dyDescent="0.25">
      <c r="A21" s="61">
        <v>46238</v>
      </c>
      <c r="B21" s="62">
        <v>3692</v>
      </c>
      <c r="C21" s="63" t="s">
        <v>116</v>
      </c>
      <c r="D21" s="64" t="s">
        <v>132</v>
      </c>
      <c r="E21" s="65">
        <v>695256</v>
      </c>
    </row>
    <row r="22" spans="1:5" customFormat="1" ht="34.799999999999997" customHeight="1" x14ac:dyDescent="0.25">
      <c r="A22" s="61">
        <v>46238</v>
      </c>
      <c r="B22" s="62">
        <v>3702</v>
      </c>
      <c r="C22" s="63" t="s">
        <v>133</v>
      </c>
      <c r="D22" s="64" t="s">
        <v>134</v>
      </c>
      <c r="E22" s="65">
        <v>20000</v>
      </c>
    </row>
    <row r="23" spans="1:5" customFormat="1" ht="39.6" x14ac:dyDescent="0.25">
      <c r="A23" s="61">
        <v>46238</v>
      </c>
      <c r="B23" s="62">
        <v>3703</v>
      </c>
      <c r="C23" s="63" t="s">
        <v>135</v>
      </c>
      <c r="D23" s="64" t="s">
        <v>136</v>
      </c>
      <c r="E23" s="65">
        <v>150000.01</v>
      </c>
    </row>
    <row r="24" spans="1:5" customFormat="1" ht="39.6" x14ac:dyDescent="0.25">
      <c r="A24" s="61">
        <v>46238</v>
      </c>
      <c r="B24" s="62">
        <v>3704</v>
      </c>
      <c r="C24" s="63" t="s">
        <v>137</v>
      </c>
      <c r="D24" s="64" t="s">
        <v>138</v>
      </c>
      <c r="E24" s="65">
        <v>50000</v>
      </c>
    </row>
    <row r="25" spans="1:5" customFormat="1" ht="66" x14ac:dyDescent="0.25">
      <c r="A25" s="61">
        <v>46238</v>
      </c>
      <c r="B25" s="62">
        <v>3705</v>
      </c>
      <c r="C25" s="63" t="s">
        <v>139</v>
      </c>
      <c r="D25" s="64" t="s">
        <v>140</v>
      </c>
      <c r="E25" s="65">
        <v>15016.68</v>
      </c>
    </row>
    <row r="26" spans="1:5" customFormat="1" ht="39.6" x14ac:dyDescent="0.25">
      <c r="A26" s="61">
        <v>46238</v>
      </c>
      <c r="B26" s="62">
        <v>3707</v>
      </c>
      <c r="C26" s="63" t="s">
        <v>141</v>
      </c>
      <c r="D26" s="64" t="s">
        <v>142</v>
      </c>
      <c r="E26" s="65">
        <v>2847569.33</v>
      </c>
    </row>
    <row r="27" spans="1:5" customFormat="1" ht="52.8" x14ac:dyDescent="0.25">
      <c r="A27" s="61">
        <v>46238</v>
      </c>
      <c r="B27" s="62">
        <v>3708</v>
      </c>
      <c r="C27" s="63" t="s">
        <v>143</v>
      </c>
      <c r="D27" s="64" t="s">
        <v>144</v>
      </c>
      <c r="E27" s="65">
        <v>50000</v>
      </c>
    </row>
    <row r="28" spans="1:5" customFormat="1" ht="52.8" x14ac:dyDescent="0.25">
      <c r="A28" s="61">
        <v>46239</v>
      </c>
      <c r="B28" s="62">
        <v>3714</v>
      </c>
      <c r="C28" s="63" t="s">
        <v>145</v>
      </c>
      <c r="D28" s="64" t="s">
        <v>146</v>
      </c>
      <c r="E28" s="65">
        <v>13272260.5</v>
      </c>
    </row>
    <row r="29" spans="1:5" customFormat="1" ht="39.6" x14ac:dyDescent="0.25">
      <c r="A29" s="61">
        <v>46239</v>
      </c>
      <c r="B29" s="62">
        <v>3716</v>
      </c>
      <c r="C29" s="63" t="s">
        <v>147</v>
      </c>
      <c r="D29" s="64" t="s">
        <v>148</v>
      </c>
      <c r="E29" s="65">
        <v>22028</v>
      </c>
    </row>
    <row r="30" spans="1:5" customFormat="1" ht="39.6" x14ac:dyDescent="0.25">
      <c r="A30" s="61">
        <v>46239</v>
      </c>
      <c r="B30" s="62">
        <v>3719</v>
      </c>
      <c r="C30" s="63" t="s">
        <v>149</v>
      </c>
      <c r="D30" s="64" t="s">
        <v>150</v>
      </c>
      <c r="E30" s="65">
        <v>22000</v>
      </c>
    </row>
    <row r="31" spans="1:5" customFormat="1" ht="52.8" x14ac:dyDescent="0.25">
      <c r="A31" s="61">
        <v>46239</v>
      </c>
      <c r="B31" s="62">
        <v>3720</v>
      </c>
      <c r="C31" s="63" t="s">
        <v>151</v>
      </c>
      <c r="D31" s="64" t="s">
        <v>152</v>
      </c>
      <c r="E31" s="65">
        <v>4458333.33</v>
      </c>
    </row>
    <row r="32" spans="1:5" customFormat="1" ht="52.8" x14ac:dyDescent="0.25">
      <c r="A32" s="61">
        <v>46239</v>
      </c>
      <c r="B32" s="62">
        <v>3722</v>
      </c>
      <c r="C32" s="63" t="s">
        <v>153</v>
      </c>
      <c r="D32" s="64" t="s">
        <v>154</v>
      </c>
      <c r="E32" s="65">
        <v>78263.42</v>
      </c>
    </row>
    <row r="33" spans="1:5" customFormat="1" ht="28.2" customHeight="1" x14ac:dyDescent="0.25">
      <c r="A33" s="61">
        <v>46239</v>
      </c>
      <c r="B33" s="62">
        <v>3729</v>
      </c>
      <c r="C33" s="63" t="s">
        <v>133</v>
      </c>
      <c r="D33" s="64" t="s">
        <v>155</v>
      </c>
      <c r="E33" s="65">
        <v>804000</v>
      </c>
    </row>
    <row r="34" spans="1:5" customFormat="1" ht="28.2" customHeight="1" x14ac:dyDescent="0.25">
      <c r="A34" s="61">
        <v>46239</v>
      </c>
      <c r="B34" s="62">
        <v>3731</v>
      </c>
      <c r="C34" s="63" t="s">
        <v>133</v>
      </c>
      <c r="D34" s="64" t="s">
        <v>156</v>
      </c>
      <c r="E34" s="65">
        <v>874757.73</v>
      </c>
    </row>
    <row r="35" spans="1:5" customFormat="1" ht="49.2" customHeight="1" x14ac:dyDescent="0.25">
      <c r="A35" s="61">
        <v>46240</v>
      </c>
      <c r="B35" s="62">
        <v>3752</v>
      </c>
      <c r="C35" s="63" t="s">
        <v>157</v>
      </c>
      <c r="D35" s="64" t="s">
        <v>158</v>
      </c>
      <c r="E35" s="65">
        <v>34300</v>
      </c>
    </row>
    <row r="36" spans="1:5" customFormat="1" ht="39.6" x14ac:dyDescent="0.25">
      <c r="A36" s="61">
        <v>46240</v>
      </c>
      <c r="B36" s="62">
        <v>3753</v>
      </c>
      <c r="C36" s="63" t="s">
        <v>159</v>
      </c>
      <c r="D36" s="64" t="s">
        <v>160</v>
      </c>
      <c r="E36" s="65">
        <v>4260256.41</v>
      </c>
    </row>
    <row r="37" spans="1:5" customFormat="1" ht="52.8" x14ac:dyDescent="0.25">
      <c r="A37" s="61">
        <v>46240</v>
      </c>
      <c r="B37" s="62">
        <v>3754</v>
      </c>
      <c r="C37" s="63" t="s">
        <v>161</v>
      </c>
      <c r="D37" s="64" t="s">
        <v>162</v>
      </c>
      <c r="E37" s="65">
        <v>25000</v>
      </c>
    </row>
    <row r="38" spans="1:5" customFormat="1" ht="52.8" x14ac:dyDescent="0.25">
      <c r="A38" s="61">
        <v>46240</v>
      </c>
      <c r="B38" s="62">
        <v>3755</v>
      </c>
      <c r="C38" s="63" t="s">
        <v>163</v>
      </c>
      <c r="D38" s="64" t="s">
        <v>164</v>
      </c>
      <c r="E38" s="65">
        <v>100000</v>
      </c>
    </row>
    <row r="39" spans="1:5" customFormat="1" ht="52.8" x14ac:dyDescent="0.25">
      <c r="A39" s="61">
        <v>46240</v>
      </c>
      <c r="B39" s="62">
        <v>3756</v>
      </c>
      <c r="C39" s="63" t="s">
        <v>165</v>
      </c>
      <c r="D39" s="64" t="s">
        <v>166</v>
      </c>
      <c r="E39" s="65">
        <v>30000</v>
      </c>
    </row>
    <row r="40" spans="1:5" customFormat="1" ht="39.6" x14ac:dyDescent="0.25">
      <c r="A40" s="61">
        <v>46241</v>
      </c>
      <c r="B40" s="62">
        <v>3775</v>
      </c>
      <c r="C40" s="63" t="s">
        <v>167</v>
      </c>
      <c r="D40" s="64" t="s">
        <v>168</v>
      </c>
      <c r="E40" s="65">
        <v>31662.6</v>
      </c>
    </row>
    <row r="41" spans="1:5" customFormat="1" ht="59.4" customHeight="1" x14ac:dyDescent="0.25">
      <c r="A41" s="61">
        <v>46241</v>
      </c>
      <c r="B41" s="62">
        <v>3776</v>
      </c>
      <c r="C41" s="63" t="s">
        <v>169</v>
      </c>
      <c r="D41" s="64" t="s">
        <v>170</v>
      </c>
      <c r="E41" s="65">
        <v>32570</v>
      </c>
    </row>
    <row r="42" spans="1:5" customFormat="1" ht="66" x14ac:dyDescent="0.25">
      <c r="A42" s="61">
        <v>46241</v>
      </c>
      <c r="B42" s="62">
        <v>3777</v>
      </c>
      <c r="C42" s="63" t="s">
        <v>171</v>
      </c>
      <c r="D42" s="64" t="s">
        <v>172</v>
      </c>
      <c r="E42" s="65">
        <v>1500</v>
      </c>
    </row>
    <row r="43" spans="1:5" customFormat="1" ht="39.6" x14ac:dyDescent="0.25">
      <c r="A43" s="61">
        <v>46241</v>
      </c>
      <c r="B43" s="62">
        <v>3778</v>
      </c>
      <c r="C43" s="63" t="s">
        <v>141</v>
      </c>
      <c r="D43" s="64" t="s">
        <v>173</v>
      </c>
      <c r="E43" s="65">
        <v>62708.08</v>
      </c>
    </row>
    <row r="44" spans="1:5" customFormat="1" ht="52.8" x14ac:dyDescent="0.25">
      <c r="A44" s="61">
        <v>46241</v>
      </c>
      <c r="B44" s="62">
        <v>3780</v>
      </c>
      <c r="C44" s="63" t="s">
        <v>174</v>
      </c>
      <c r="D44" s="64" t="s">
        <v>175</v>
      </c>
      <c r="E44" s="65">
        <v>25000</v>
      </c>
    </row>
    <row r="45" spans="1:5" customFormat="1" ht="66" x14ac:dyDescent="0.25">
      <c r="A45" s="61">
        <v>46241</v>
      </c>
      <c r="B45" s="62">
        <v>3782</v>
      </c>
      <c r="C45" s="63" t="s">
        <v>176</v>
      </c>
      <c r="D45" s="64" t="s">
        <v>177</v>
      </c>
      <c r="E45" s="65">
        <v>36000</v>
      </c>
    </row>
    <row r="46" spans="1:5" customFormat="1" ht="39.6" x14ac:dyDescent="0.25">
      <c r="A46" s="61">
        <v>46241</v>
      </c>
      <c r="B46" s="62">
        <v>3784</v>
      </c>
      <c r="C46" s="63" t="s">
        <v>178</v>
      </c>
      <c r="D46" s="64" t="s">
        <v>179</v>
      </c>
      <c r="E46" s="65">
        <v>100000</v>
      </c>
    </row>
    <row r="47" spans="1:5" customFormat="1" ht="39.6" x14ac:dyDescent="0.25">
      <c r="A47" s="61">
        <v>46241</v>
      </c>
      <c r="B47" s="62">
        <v>3786</v>
      </c>
      <c r="C47" s="63" t="s">
        <v>133</v>
      </c>
      <c r="D47" s="64" t="s">
        <v>180</v>
      </c>
      <c r="E47" s="65">
        <v>7748426.5800000001</v>
      </c>
    </row>
    <row r="48" spans="1:5" customFormat="1" ht="42.6" customHeight="1" x14ac:dyDescent="0.25">
      <c r="A48" s="61">
        <v>46241</v>
      </c>
      <c r="B48" s="62">
        <v>3789</v>
      </c>
      <c r="C48" s="63" t="s">
        <v>133</v>
      </c>
      <c r="D48" s="64" t="s">
        <v>181</v>
      </c>
      <c r="E48" s="65">
        <v>1525768</v>
      </c>
    </row>
    <row r="49" spans="1:5" customFormat="1" ht="34.200000000000003" customHeight="1" x14ac:dyDescent="0.25">
      <c r="A49" s="61">
        <v>46241</v>
      </c>
      <c r="B49" s="62">
        <v>3790</v>
      </c>
      <c r="C49" s="63" t="s">
        <v>133</v>
      </c>
      <c r="D49" s="64" t="s">
        <v>182</v>
      </c>
      <c r="E49" s="65">
        <v>7419508.4199999999</v>
      </c>
    </row>
    <row r="50" spans="1:5" customFormat="1" ht="34.200000000000003" customHeight="1" x14ac:dyDescent="0.25">
      <c r="A50" s="61">
        <v>46241</v>
      </c>
      <c r="B50" s="62">
        <v>3793</v>
      </c>
      <c r="C50" s="63" t="s">
        <v>133</v>
      </c>
      <c r="D50" s="64" t="s">
        <v>183</v>
      </c>
      <c r="E50" s="65">
        <v>583334</v>
      </c>
    </row>
    <row r="51" spans="1:5" customFormat="1" ht="34.200000000000003" customHeight="1" x14ac:dyDescent="0.25">
      <c r="A51" s="61">
        <v>46241</v>
      </c>
      <c r="B51" s="62">
        <v>3795</v>
      </c>
      <c r="C51" s="63" t="s">
        <v>133</v>
      </c>
      <c r="D51" s="64" t="s">
        <v>184</v>
      </c>
      <c r="E51" s="65">
        <v>2000000</v>
      </c>
    </row>
    <row r="52" spans="1:5" customFormat="1" ht="34.200000000000003" customHeight="1" x14ac:dyDescent="0.25">
      <c r="A52" s="61">
        <v>46241</v>
      </c>
      <c r="B52" s="62">
        <v>3797</v>
      </c>
      <c r="C52" s="63" t="s">
        <v>133</v>
      </c>
      <c r="D52" s="64" t="s">
        <v>185</v>
      </c>
      <c r="E52" s="65">
        <v>89764</v>
      </c>
    </row>
    <row r="53" spans="1:5" customFormat="1" ht="52.8" x14ac:dyDescent="0.25">
      <c r="A53" s="61">
        <v>46241</v>
      </c>
      <c r="B53" s="62">
        <v>3798</v>
      </c>
      <c r="C53" s="63" t="s">
        <v>186</v>
      </c>
      <c r="D53" s="64" t="s">
        <v>187</v>
      </c>
      <c r="E53" s="65">
        <v>50000</v>
      </c>
    </row>
    <row r="54" spans="1:5" customFormat="1" ht="52.8" x14ac:dyDescent="0.25">
      <c r="A54" s="61">
        <v>46241</v>
      </c>
      <c r="B54" s="62">
        <v>3799</v>
      </c>
      <c r="C54" s="63" t="s">
        <v>188</v>
      </c>
      <c r="D54" s="64" t="s">
        <v>189</v>
      </c>
      <c r="E54" s="65">
        <v>100000</v>
      </c>
    </row>
    <row r="55" spans="1:5" customFormat="1" ht="54" customHeight="1" x14ac:dyDescent="0.25">
      <c r="A55" s="61">
        <v>46241</v>
      </c>
      <c r="B55" s="62">
        <v>3800</v>
      </c>
      <c r="C55" s="63" t="s">
        <v>190</v>
      </c>
      <c r="D55" s="64" t="s">
        <v>191</v>
      </c>
      <c r="E55" s="65">
        <v>1282043.73</v>
      </c>
    </row>
    <row r="56" spans="1:5" customFormat="1" ht="68.400000000000006" customHeight="1" x14ac:dyDescent="0.25">
      <c r="A56" s="61">
        <v>46241</v>
      </c>
      <c r="B56" s="62">
        <v>3801</v>
      </c>
      <c r="C56" s="63" t="s">
        <v>192</v>
      </c>
      <c r="D56" s="64" t="s">
        <v>193</v>
      </c>
      <c r="E56" s="65">
        <v>571024.02</v>
      </c>
    </row>
    <row r="57" spans="1:5" customFormat="1" ht="59.4" customHeight="1" x14ac:dyDescent="0.25">
      <c r="A57" s="61">
        <v>46241</v>
      </c>
      <c r="B57" s="62">
        <v>3805</v>
      </c>
      <c r="C57" s="63" t="s">
        <v>194</v>
      </c>
      <c r="D57" s="64" t="s">
        <v>195</v>
      </c>
      <c r="E57" s="65">
        <v>3482054.58</v>
      </c>
    </row>
    <row r="58" spans="1:5" customFormat="1" ht="76.8" customHeight="1" x14ac:dyDescent="0.25">
      <c r="A58" s="61">
        <v>46241</v>
      </c>
      <c r="B58" s="62">
        <v>3807</v>
      </c>
      <c r="C58" s="63" t="s">
        <v>157</v>
      </c>
      <c r="D58" s="64" t="s">
        <v>196</v>
      </c>
      <c r="E58" s="65">
        <v>1405800</v>
      </c>
    </row>
    <row r="59" spans="1:5" customFormat="1" ht="66" x14ac:dyDescent="0.25">
      <c r="A59" s="61">
        <v>46244</v>
      </c>
      <c r="B59" s="62">
        <v>3815</v>
      </c>
      <c r="C59" s="63" t="s">
        <v>197</v>
      </c>
      <c r="D59" s="64" t="s">
        <v>198</v>
      </c>
      <c r="E59" s="65">
        <v>50000</v>
      </c>
    </row>
    <row r="60" spans="1:5" customFormat="1" ht="52.8" x14ac:dyDescent="0.25">
      <c r="A60" s="61">
        <v>46244</v>
      </c>
      <c r="B60" s="62">
        <v>3817</v>
      </c>
      <c r="C60" s="63" t="s">
        <v>199</v>
      </c>
      <c r="D60" s="64" t="s">
        <v>200</v>
      </c>
      <c r="E60" s="65">
        <v>332524</v>
      </c>
    </row>
    <row r="61" spans="1:5" customFormat="1" ht="82.8" customHeight="1" x14ac:dyDescent="0.25">
      <c r="A61" s="61">
        <v>46244</v>
      </c>
      <c r="B61" s="62">
        <v>3822</v>
      </c>
      <c r="C61" s="63" t="s">
        <v>201</v>
      </c>
      <c r="D61" s="64" t="s">
        <v>202</v>
      </c>
      <c r="E61" s="65">
        <v>122720</v>
      </c>
    </row>
    <row r="62" spans="1:5" customFormat="1" ht="70.2" customHeight="1" x14ac:dyDescent="0.25">
      <c r="A62" s="61">
        <v>46244</v>
      </c>
      <c r="B62" s="62">
        <v>3826</v>
      </c>
      <c r="C62" s="63" t="s">
        <v>203</v>
      </c>
      <c r="D62" s="64" t="s">
        <v>204</v>
      </c>
      <c r="E62" s="65">
        <v>394509.38</v>
      </c>
    </row>
    <row r="63" spans="1:5" customFormat="1" ht="71.400000000000006" customHeight="1" x14ac:dyDescent="0.25">
      <c r="A63" s="61">
        <v>46245</v>
      </c>
      <c r="B63" s="62">
        <v>3829</v>
      </c>
      <c r="C63" s="63" t="s">
        <v>205</v>
      </c>
      <c r="D63" s="64" t="s">
        <v>206</v>
      </c>
      <c r="E63" s="65">
        <v>1558266.56</v>
      </c>
    </row>
    <row r="64" spans="1:5" customFormat="1" ht="91.8" customHeight="1" x14ac:dyDescent="0.25">
      <c r="A64" s="61">
        <v>46245</v>
      </c>
      <c r="B64" s="62">
        <v>3862</v>
      </c>
      <c r="C64" s="63" t="s">
        <v>207</v>
      </c>
      <c r="D64" s="64" t="s">
        <v>208</v>
      </c>
      <c r="E64" s="65">
        <v>175000</v>
      </c>
    </row>
    <row r="65" spans="1:5" customFormat="1" ht="52.2" customHeight="1" x14ac:dyDescent="0.25">
      <c r="A65" s="61">
        <v>46246</v>
      </c>
      <c r="B65" s="62">
        <v>3869</v>
      </c>
      <c r="C65" s="63" t="s">
        <v>209</v>
      </c>
      <c r="D65" s="64" t="s">
        <v>210</v>
      </c>
      <c r="E65" s="65">
        <v>76300</v>
      </c>
    </row>
    <row r="66" spans="1:5" customFormat="1" ht="66" x14ac:dyDescent="0.25">
      <c r="A66" s="61">
        <v>46246</v>
      </c>
      <c r="B66" s="62">
        <v>3871</v>
      </c>
      <c r="C66" s="63" t="s">
        <v>211</v>
      </c>
      <c r="D66" s="64" t="s">
        <v>212</v>
      </c>
      <c r="E66" s="65">
        <v>1928</v>
      </c>
    </row>
    <row r="67" spans="1:5" customFormat="1" ht="39.6" x14ac:dyDescent="0.25">
      <c r="A67" s="61">
        <v>46246</v>
      </c>
      <c r="B67" s="62">
        <v>3873</v>
      </c>
      <c r="C67" s="63" t="s">
        <v>213</v>
      </c>
      <c r="D67" s="64" t="s">
        <v>214</v>
      </c>
      <c r="E67" s="65">
        <v>2755084</v>
      </c>
    </row>
    <row r="68" spans="1:5" customFormat="1" ht="25.8" customHeight="1" x14ac:dyDescent="0.25">
      <c r="A68" s="61">
        <v>46246</v>
      </c>
      <c r="B68" s="62">
        <v>3876</v>
      </c>
      <c r="C68" s="63" t="s">
        <v>159</v>
      </c>
      <c r="D68" s="64" t="s">
        <v>215</v>
      </c>
      <c r="E68" s="65">
        <v>80703</v>
      </c>
    </row>
    <row r="69" spans="1:5" customFormat="1" ht="25.8" customHeight="1" x14ac:dyDescent="0.25">
      <c r="A69" s="61">
        <v>46246</v>
      </c>
      <c r="B69" s="62">
        <v>3878</v>
      </c>
      <c r="C69" s="63" t="s">
        <v>159</v>
      </c>
      <c r="D69" s="64" t="s">
        <v>216</v>
      </c>
      <c r="E69" s="65">
        <v>55339.199999999997</v>
      </c>
    </row>
    <row r="70" spans="1:5" customFormat="1" ht="25.8" customHeight="1" x14ac:dyDescent="0.25">
      <c r="A70" s="61">
        <v>46246</v>
      </c>
      <c r="B70" s="62">
        <v>3880</v>
      </c>
      <c r="C70" s="63" t="s">
        <v>159</v>
      </c>
      <c r="D70" s="64" t="s">
        <v>217</v>
      </c>
      <c r="E70" s="65">
        <v>138348</v>
      </c>
    </row>
    <row r="71" spans="1:5" customFormat="1" ht="25.8" customHeight="1" x14ac:dyDescent="0.25">
      <c r="A71" s="61">
        <v>46246</v>
      </c>
      <c r="B71" s="62">
        <v>3882</v>
      </c>
      <c r="C71" s="63" t="s">
        <v>159</v>
      </c>
      <c r="D71" s="64" t="s">
        <v>218</v>
      </c>
      <c r="E71" s="65">
        <v>20000</v>
      </c>
    </row>
    <row r="72" spans="1:5" customFormat="1" ht="25.8" customHeight="1" x14ac:dyDescent="0.25">
      <c r="A72" s="61">
        <v>46246</v>
      </c>
      <c r="B72" s="62">
        <v>3884</v>
      </c>
      <c r="C72" s="63" t="s">
        <v>159</v>
      </c>
      <c r="D72" s="64" t="s">
        <v>219</v>
      </c>
      <c r="E72" s="65">
        <v>1006685.67</v>
      </c>
    </row>
    <row r="73" spans="1:5" customFormat="1" ht="25.8" customHeight="1" x14ac:dyDescent="0.25">
      <c r="A73" s="61">
        <v>46246</v>
      </c>
      <c r="B73" s="62">
        <v>3886</v>
      </c>
      <c r="C73" s="63" t="s">
        <v>159</v>
      </c>
      <c r="D73" s="64" t="s">
        <v>220</v>
      </c>
      <c r="E73" s="65">
        <v>1093525.6499999999</v>
      </c>
    </row>
    <row r="74" spans="1:5" customFormat="1" ht="25.8" customHeight="1" x14ac:dyDescent="0.25">
      <c r="A74" s="61">
        <v>46246</v>
      </c>
      <c r="B74" s="62">
        <v>3888</v>
      </c>
      <c r="C74" s="63" t="s">
        <v>159</v>
      </c>
      <c r="D74" s="64" t="s">
        <v>221</v>
      </c>
      <c r="E74" s="65">
        <v>2196274.5</v>
      </c>
    </row>
    <row r="75" spans="1:5" customFormat="1" ht="25.8" customHeight="1" x14ac:dyDescent="0.25">
      <c r="A75" s="61">
        <v>46246</v>
      </c>
      <c r="B75" s="62">
        <v>3890</v>
      </c>
      <c r="C75" s="63" t="s">
        <v>159</v>
      </c>
      <c r="D75" s="64" t="s">
        <v>222</v>
      </c>
      <c r="E75" s="65">
        <v>4910645.3499999996</v>
      </c>
    </row>
    <row r="76" spans="1:5" customFormat="1" ht="25.8" customHeight="1" x14ac:dyDescent="0.25">
      <c r="A76" s="61">
        <v>46246</v>
      </c>
      <c r="B76" s="62">
        <v>3892</v>
      </c>
      <c r="C76" s="63" t="s">
        <v>159</v>
      </c>
      <c r="D76" s="64" t="s">
        <v>223</v>
      </c>
      <c r="E76" s="65">
        <v>25611748</v>
      </c>
    </row>
    <row r="77" spans="1:5" customFormat="1" ht="25.8" customHeight="1" x14ac:dyDescent="0.25">
      <c r="A77" s="61">
        <v>46246</v>
      </c>
      <c r="B77" s="62">
        <v>3894</v>
      </c>
      <c r="C77" s="63" t="s">
        <v>159</v>
      </c>
      <c r="D77" s="64" t="s">
        <v>224</v>
      </c>
      <c r="E77" s="65">
        <v>23691688.439999998</v>
      </c>
    </row>
    <row r="78" spans="1:5" customFormat="1" ht="25.8" customHeight="1" x14ac:dyDescent="0.25">
      <c r="A78" s="61">
        <v>46246</v>
      </c>
      <c r="B78" s="62">
        <v>3896</v>
      </c>
      <c r="C78" s="63" t="s">
        <v>159</v>
      </c>
      <c r="D78" s="64" t="s">
        <v>225</v>
      </c>
      <c r="E78" s="65">
        <v>11953273.24</v>
      </c>
    </row>
    <row r="79" spans="1:5" customFormat="1" ht="25.8" customHeight="1" x14ac:dyDescent="0.25">
      <c r="A79" s="61">
        <v>46247</v>
      </c>
      <c r="B79" s="62">
        <v>3913</v>
      </c>
      <c r="C79" s="63" t="s">
        <v>133</v>
      </c>
      <c r="D79" s="64" t="s">
        <v>226</v>
      </c>
      <c r="E79" s="65">
        <v>2811000</v>
      </c>
    </row>
    <row r="80" spans="1:5" customFormat="1" ht="26.4" x14ac:dyDescent="0.25">
      <c r="A80" s="61">
        <v>46248</v>
      </c>
      <c r="B80" s="62">
        <v>3919</v>
      </c>
      <c r="C80" s="63" t="s">
        <v>133</v>
      </c>
      <c r="D80" s="64" t="s">
        <v>227</v>
      </c>
      <c r="E80" s="65">
        <v>80000</v>
      </c>
    </row>
    <row r="81" spans="1:5" customFormat="1" ht="54.6" customHeight="1" x14ac:dyDescent="0.25">
      <c r="A81" s="61">
        <v>46248</v>
      </c>
      <c r="B81" s="62">
        <v>3930</v>
      </c>
      <c r="C81" s="63" t="s">
        <v>228</v>
      </c>
      <c r="D81" s="64" t="s">
        <v>229</v>
      </c>
      <c r="E81" s="65">
        <v>74328</v>
      </c>
    </row>
    <row r="82" spans="1:5" customFormat="1" ht="66.599999999999994" customHeight="1" x14ac:dyDescent="0.25">
      <c r="A82" s="61">
        <v>46248</v>
      </c>
      <c r="B82" s="62">
        <v>3943</v>
      </c>
      <c r="C82" s="63" t="s">
        <v>230</v>
      </c>
      <c r="D82" s="64" t="s">
        <v>231</v>
      </c>
      <c r="E82" s="65">
        <v>17495</v>
      </c>
    </row>
    <row r="83" spans="1:5" customFormat="1" ht="66.599999999999994" customHeight="1" x14ac:dyDescent="0.25">
      <c r="A83" s="61">
        <v>46248</v>
      </c>
      <c r="B83" s="62">
        <v>3944</v>
      </c>
      <c r="C83" s="63" t="s">
        <v>230</v>
      </c>
      <c r="D83" s="64" t="s">
        <v>232</v>
      </c>
      <c r="E83" s="65">
        <v>47480</v>
      </c>
    </row>
    <row r="84" spans="1:5" customFormat="1" ht="33.6" customHeight="1" x14ac:dyDescent="0.25">
      <c r="A84" s="61">
        <v>46251</v>
      </c>
      <c r="B84" s="62">
        <v>3949</v>
      </c>
      <c r="C84" s="63" t="s">
        <v>133</v>
      </c>
      <c r="D84" s="64" t="s">
        <v>233</v>
      </c>
      <c r="E84" s="65">
        <v>191110.91</v>
      </c>
    </row>
    <row r="85" spans="1:5" customFormat="1" ht="52.8" x14ac:dyDescent="0.25">
      <c r="A85" s="61">
        <v>46251</v>
      </c>
      <c r="B85" s="62">
        <v>3968</v>
      </c>
      <c r="C85" s="63" t="s">
        <v>234</v>
      </c>
      <c r="D85" s="64" t="s">
        <v>235</v>
      </c>
      <c r="E85" s="65">
        <v>942690.44</v>
      </c>
    </row>
    <row r="86" spans="1:5" customFormat="1" ht="52.8" x14ac:dyDescent="0.25">
      <c r="A86" s="61">
        <v>46251</v>
      </c>
      <c r="B86" s="62">
        <v>3970</v>
      </c>
      <c r="C86" s="63" t="s">
        <v>236</v>
      </c>
      <c r="D86" s="64" t="s">
        <v>237</v>
      </c>
      <c r="E86" s="65">
        <v>151862.59</v>
      </c>
    </row>
    <row r="87" spans="1:5" customFormat="1" ht="52.8" x14ac:dyDescent="0.25">
      <c r="A87" s="61">
        <v>46251</v>
      </c>
      <c r="B87" s="62">
        <v>3974</v>
      </c>
      <c r="C87" s="63" t="s">
        <v>238</v>
      </c>
      <c r="D87" s="64" t="s">
        <v>239</v>
      </c>
      <c r="E87" s="65">
        <v>1972241.71</v>
      </c>
    </row>
    <row r="88" spans="1:5" customFormat="1" ht="39.6" x14ac:dyDescent="0.25">
      <c r="A88" s="61">
        <v>46252</v>
      </c>
      <c r="B88" s="62">
        <v>3988</v>
      </c>
      <c r="C88" s="63" t="s">
        <v>240</v>
      </c>
      <c r="D88" s="64" t="s">
        <v>241</v>
      </c>
      <c r="E88" s="65">
        <v>380010.21</v>
      </c>
    </row>
    <row r="89" spans="1:5" customFormat="1" ht="66" x14ac:dyDescent="0.25">
      <c r="A89" s="61">
        <v>46252</v>
      </c>
      <c r="B89" s="62">
        <v>3995</v>
      </c>
      <c r="C89" s="63" t="s">
        <v>242</v>
      </c>
      <c r="D89" s="64" t="s">
        <v>243</v>
      </c>
      <c r="E89" s="65">
        <v>491511.51</v>
      </c>
    </row>
    <row r="90" spans="1:5" customFormat="1" ht="52.8" x14ac:dyDescent="0.25">
      <c r="A90" s="61">
        <v>46252</v>
      </c>
      <c r="B90" s="62">
        <v>3998</v>
      </c>
      <c r="C90" s="63" t="s">
        <v>244</v>
      </c>
      <c r="D90" s="64" t="s">
        <v>245</v>
      </c>
      <c r="E90" s="65">
        <v>28808959.25</v>
      </c>
    </row>
    <row r="91" spans="1:5" customFormat="1" ht="66" x14ac:dyDescent="0.25">
      <c r="A91" s="61">
        <v>46252</v>
      </c>
      <c r="B91" s="62">
        <v>4003</v>
      </c>
      <c r="C91" s="63" t="s">
        <v>246</v>
      </c>
      <c r="D91" s="64" t="s">
        <v>247</v>
      </c>
      <c r="E91" s="65">
        <v>425250</v>
      </c>
    </row>
    <row r="92" spans="1:5" customFormat="1" ht="52.8" x14ac:dyDescent="0.25">
      <c r="A92" s="61">
        <v>46252</v>
      </c>
      <c r="B92" s="62">
        <v>4004</v>
      </c>
      <c r="C92" s="63" t="s">
        <v>248</v>
      </c>
      <c r="D92" s="64" t="s">
        <v>249</v>
      </c>
      <c r="E92" s="65">
        <v>22160</v>
      </c>
    </row>
    <row r="93" spans="1:5" customFormat="1" ht="52.8" x14ac:dyDescent="0.25">
      <c r="A93" s="61">
        <v>46253</v>
      </c>
      <c r="B93" s="62">
        <v>4020</v>
      </c>
      <c r="C93" s="63" t="s">
        <v>250</v>
      </c>
      <c r="D93" s="64" t="s">
        <v>251</v>
      </c>
      <c r="E93" s="65">
        <v>255043.29</v>
      </c>
    </row>
    <row r="94" spans="1:5" customFormat="1" ht="66" x14ac:dyDescent="0.25">
      <c r="A94" s="61">
        <v>46253</v>
      </c>
      <c r="B94" s="62">
        <v>4026</v>
      </c>
      <c r="C94" s="63" t="s">
        <v>252</v>
      </c>
      <c r="D94" s="64" t="s">
        <v>253</v>
      </c>
      <c r="E94" s="65">
        <v>90000</v>
      </c>
    </row>
    <row r="95" spans="1:5" customFormat="1" ht="39.6" x14ac:dyDescent="0.25">
      <c r="A95" s="61">
        <v>46253</v>
      </c>
      <c r="B95" s="62">
        <v>4028</v>
      </c>
      <c r="C95" s="63" t="s">
        <v>254</v>
      </c>
      <c r="D95" s="64" t="s">
        <v>255</v>
      </c>
      <c r="E95" s="65">
        <v>30000</v>
      </c>
    </row>
    <row r="96" spans="1:5" customFormat="1" ht="39.6" x14ac:dyDescent="0.25">
      <c r="A96" s="61">
        <v>46253</v>
      </c>
      <c r="B96" s="62">
        <v>4029</v>
      </c>
      <c r="C96" s="63" t="s">
        <v>256</v>
      </c>
      <c r="D96" s="64" t="s">
        <v>257</v>
      </c>
      <c r="E96" s="65">
        <v>20000.009999999998</v>
      </c>
    </row>
    <row r="97" spans="1:5" customFormat="1" ht="52.8" x14ac:dyDescent="0.25">
      <c r="A97" s="61">
        <v>46253</v>
      </c>
      <c r="B97" s="62">
        <v>4030</v>
      </c>
      <c r="C97" s="63" t="s">
        <v>256</v>
      </c>
      <c r="D97" s="64" t="s">
        <v>258</v>
      </c>
      <c r="E97" s="65">
        <v>65751.289999999994</v>
      </c>
    </row>
    <row r="98" spans="1:5" customFormat="1" ht="52.8" x14ac:dyDescent="0.25">
      <c r="A98" s="61">
        <v>46253</v>
      </c>
      <c r="B98" s="62">
        <v>4031</v>
      </c>
      <c r="C98" s="63" t="s">
        <v>254</v>
      </c>
      <c r="D98" s="64" t="s">
        <v>259</v>
      </c>
      <c r="E98" s="65">
        <v>20000</v>
      </c>
    </row>
    <row r="99" spans="1:5" customFormat="1" ht="66" x14ac:dyDescent="0.25">
      <c r="A99" s="61">
        <v>46253</v>
      </c>
      <c r="B99" s="62">
        <v>4034</v>
      </c>
      <c r="C99" s="63" t="s">
        <v>260</v>
      </c>
      <c r="D99" s="64" t="s">
        <v>261</v>
      </c>
      <c r="E99" s="65">
        <v>166084.35999999999</v>
      </c>
    </row>
    <row r="100" spans="1:5" customFormat="1" ht="39.6" x14ac:dyDescent="0.25">
      <c r="A100" s="61">
        <v>46254</v>
      </c>
      <c r="B100" s="62">
        <v>4042</v>
      </c>
      <c r="C100" s="63" t="s">
        <v>262</v>
      </c>
      <c r="D100" s="64" t="s">
        <v>263</v>
      </c>
      <c r="E100" s="65">
        <v>292970.40000000002</v>
      </c>
    </row>
    <row r="101" spans="1:5" customFormat="1" ht="66" x14ac:dyDescent="0.25">
      <c r="A101" s="61">
        <v>46254</v>
      </c>
      <c r="B101" s="62">
        <v>4044</v>
      </c>
      <c r="C101" s="63" t="s">
        <v>264</v>
      </c>
      <c r="D101" s="64" t="s">
        <v>265</v>
      </c>
      <c r="E101" s="65">
        <v>73800</v>
      </c>
    </row>
    <row r="102" spans="1:5" customFormat="1" ht="39.6" x14ac:dyDescent="0.25">
      <c r="A102" s="61">
        <v>46255</v>
      </c>
      <c r="B102" s="62">
        <v>4064</v>
      </c>
      <c r="C102" s="63" t="s">
        <v>266</v>
      </c>
      <c r="D102" s="64" t="s">
        <v>267</v>
      </c>
      <c r="E102" s="65">
        <v>14432.37</v>
      </c>
    </row>
    <row r="103" spans="1:5" customFormat="1" ht="52.8" x14ac:dyDescent="0.25">
      <c r="A103" s="61">
        <v>46255</v>
      </c>
      <c r="B103" s="62">
        <v>4068</v>
      </c>
      <c r="C103" s="63" t="s">
        <v>268</v>
      </c>
      <c r="D103" s="64" t="s">
        <v>269</v>
      </c>
      <c r="E103" s="65">
        <v>137352.87</v>
      </c>
    </row>
    <row r="104" spans="1:5" customFormat="1" ht="52.8" x14ac:dyDescent="0.25">
      <c r="A104" s="61">
        <v>46255</v>
      </c>
      <c r="B104" s="62">
        <v>4084</v>
      </c>
      <c r="C104" s="63" t="s">
        <v>120</v>
      </c>
      <c r="D104" s="64" t="s">
        <v>270</v>
      </c>
      <c r="E104" s="65">
        <v>1316363.1599999999</v>
      </c>
    </row>
    <row r="105" spans="1:5" customFormat="1" ht="66" x14ac:dyDescent="0.25">
      <c r="A105" s="61">
        <v>46255</v>
      </c>
      <c r="B105" s="62">
        <v>4087</v>
      </c>
      <c r="C105" s="63" t="s">
        <v>271</v>
      </c>
      <c r="D105" s="64" t="s">
        <v>272</v>
      </c>
      <c r="E105" s="65">
        <v>543980</v>
      </c>
    </row>
    <row r="106" spans="1:5" customFormat="1" ht="39.6" x14ac:dyDescent="0.25">
      <c r="A106" s="61">
        <v>46255</v>
      </c>
      <c r="B106" s="62">
        <v>4089</v>
      </c>
      <c r="C106" s="63" t="s">
        <v>273</v>
      </c>
      <c r="D106" s="64" t="s">
        <v>274</v>
      </c>
      <c r="E106" s="65">
        <v>70800</v>
      </c>
    </row>
    <row r="107" spans="1:5" customFormat="1" ht="66" x14ac:dyDescent="0.25">
      <c r="A107" s="61">
        <v>46258</v>
      </c>
      <c r="B107" s="62">
        <v>4100</v>
      </c>
      <c r="C107" s="63" t="s">
        <v>275</v>
      </c>
      <c r="D107" s="64" t="s">
        <v>276</v>
      </c>
      <c r="E107" s="65">
        <v>6227000</v>
      </c>
    </row>
    <row r="108" spans="1:5" customFormat="1" ht="66" x14ac:dyDescent="0.25">
      <c r="A108" s="61">
        <v>46259</v>
      </c>
      <c r="B108" s="62">
        <v>4107</v>
      </c>
      <c r="C108" s="63" t="s">
        <v>277</v>
      </c>
      <c r="D108" s="64" t="s">
        <v>278</v>
      </c>
      <c r="E108" s="65">
        <v>65849.899999999994</v>
      </c>
    </row>
    <row r="109" spans="1:5" customFormat="1" ht="52.8" x14ac:dyDescent="0.25">
      <c r="A109" s="61">
        <v>46259</v>
      </c>
      <c r="B109" s="62">
        <v>4110</v>
      </c>
      <c r="C109" s="63" t="s">
        <v>279</v>
      </c>
      <c r="D109" s="64" t="s">
        <v>280</v>
      </c>
      <c r="E109" s="65">
        <v>131157</v>
      </c>
    </row>
    <row r="110" spans="1:5" customFormat="1" ht="52.8" x14ac:dyDescent="0.25">
      <c r="A110" s="61">
        <v>46259</v>
      </c>
      <c r="B110" s="62">
        <v>4117</v>
      </c>
      <c r="C110" s="63" t="s">
        <v>281</v>
      </c>
      <c r="D110" s="64" t="s">
        <v>282</v>
      </c>
      <c r="E110" s="65">
        <v>34220</v>
      </c>
    </row>
    <row r="111" spans="1:5" customFormat="1" ht="26.4" x14ac:dyDescent="0.25">
      <c r="A111" s="61">
        <v>46260</v>
      </c>
      <c r="B111" s="62">
        <v>4133</v>
      </c>
      <c r="C111" s="63" t="s">
        <v>133</v>
      </c>
      <c r="D111" s="64" t="s">
        <v>283</v>
      </c>
      <c r="E111" s="65">
        <v>20000</v>
      </c>
    </row>
    <row r="112" spans="1:5" customFormat="1" ht="26.4" x14ac:dyDescent="0.25">
      <c r="A112" s="61">
        <v>46260</v>
      </c>
      <c r="B112" s="62">
        <v>4135</v>
      </c>
      <c r="C112" s="63" t="s">
        <v>133</v>
      </c>
      <c r="D112" s="64" t="s">
        <v>284</v>
      </c>
      <c r="E112" s="65">
        <v>20000</v>
      </c>
    </row>
    <row r="113" spans="1:5" customFormat="1" x14ac:dyDescent="0.25">
      <c r="A113" s="61">
        <v>46260</v>
      </c>
      <c r="B113" s="62">
        <v>4138</v>
      </c>
      <c r="C113" s="63" t="s">
        <v>133</v>
      </c>
      <c r="D113" s="64" t="s">
        <v>285</v>
      </c>
      <c r="E113" s="65">
        <v>94434</v>
      </c>
    </row>
    <row r="114" spans="1:5" customFormat="1" ht="26.4" x14ac:dyDescent="0.25">
      <c r="A114" s="61">
        <v>46260</v>
      </c>
      <c r="B114" s="62">
        <v>4140</v>
      </c>
      <c r="C114" s="63" t="s">
        <v>133</v>
      </c>
      <c r="D114" s="64" t="s">
        <v>286</v>
      </c>
      <c r="E114" s="65">
        <v>-66114.14</v>
      </c>
    </row>
    <row r="115" spans="1:5" customFormat="1" ht="26.4" x14ac:dyDescent="0.25">
      <c r="A115" s="61">
        <v>46260</v>
      </c>
      <c r="B115" s="62">
        <v>4141</v>
      </c>
      <c r="C115" s="63" t="s">
        <v>133</v>
      </c>
      <c r="D115" s="64" t="s">
        <v>287</v>
      </c>
      <c r="E115" s="65">
        <v>-519692.32</v>
      </c>
    </row>
    <row r="116" spans="1:5" customFormat="1" ht="27" customHeight="1" x14ac:dyDescent="0.25">
      <c r="A116" s="61">
        <v>46260</v>
      </c>
      <c r="B116" s="62">
        <v>4143</v>
      </c>
      <c r="C116" s="63" t="s">
        <v>133</v>
      </c>
      <c r="D116" s="64" t="s">
        <v>288</v>
      </c>
      <c r="E116" s="65">
        <v>50619</v>
      </c>
    </row>
    <row r="117" spans="1:5" customFormat="1" ht="27" customHeight="1" x14ac:dyDescent="0.25">
      <c r="A117" s="61">
        <v>46260</v>
      </c>
      <c r="B117" s="62">
        <v>4145</v>
      </c>
      <c r="C117" s="63" t="s">
        <v>133</v>
      </c>
      <c r="D117" s="64" t="s">
        <v>289</v>
      </c>
      <c r="E117" s="65">
        <v>413705.57</v>
      </c>
    </row>
    <row r="118" spans="1:5" customFormat="1" ht="27" customHeight="1" x14ac:dyDescent="0.25">
      <c r="A118" s="61">
        <v>46260</v>
      </c>
      <c r="B118" s="62">
        <v>4147</v>
      </c>
      <c r="C118" s="63" t="s">
        <v>133</v>
      </c>
      <c r="D118" s="64" t="s">
        <v>290</v>
      </c>
      <c r="E118" s="65">
        <v>128000</v>
      </c>
    </row>
    <row r="119" spans="1:5" customFormat="1" ht="52.8" x14ac:dyDescent="0.25">
      <c r="A119" s="61">
        <v>46262</v>
      </c>
      <c r="B119" s="62">
        <v>4160</v>
      </c>
      <c r="C119" s="63" t="s">
        <v>114</v>
      </c>
      <c r="D119" s="64" t="s">
        <v>291</v>
      </c>
      <c r="E119" s="65">
        <v>787890.42</v>
      </c>
    </row>
    <row r="120" spans="1:5" customFormat="1" ht="55.2" customHeight="1" x14ac:dyDescent="0.25">
      <c r="A120" s="61">
        <v>46262</v>
      </c>
      <c r="B120" s="62">
        <v>4163</v>
      </c>
      <c r="C120" s="63" t="s">
        <v>277</v>
      </c>
      <c r="D120" s="64" t="s">
        <v>292</v>
      </c>
      <c r="E120" s="65">
        <v>70717.399999999994</v>
      </c>
    </row>
    <row r="121" spans="1:5" customFormat="1" ht="39.6" x14ac:dyDescent="0.25">
      <c r="A121" s="61">
        <v>46262</v>
      </c>
      <c r="B121" s="62">
        <v>4165</v>
      </c>
      <c r="C121" s="63" t="s">
        <v>293</v>
      </c>
      <c r="D121" s="64" t="s">
        <v>294</v>
      </c>
      <c r="E121" s="65">
        <v>74261.34</v>
      </c>
    </row>
    <row r="122" spans="1:5" customFormat="1" ht="52.8" x14ac:dyDescent="0.25">
      <c r="A122" s="61">
        <v>46262</v>
      </c>
      <c r="B122" s="62">
        <v>4173</v>
      </c>
      <c r="C122" s="63" t="s">
        <v>295</v>
      </c>
      <c r="D122" s="64" t="s">
        <v>296</v>
      </c>
      <c r="E122" s="65">
        <v>146640</v>
      </c>
    </row>
    <row r="123" spans="1:5" customFormat="1" ht="52.8" x14ac:dyDescent="0.25">
      <c r="A123" s="61">
        <v>46265</v>
      </c>
      <c r="B123" s="62">
        <v>4182</v>
      </c>
      <c r="C123" s="63" t="s">
        <v>297</v>
      </c>
      <c r="D123" s="64" t="s">
        <v>298</v>
      </c>
      <c r="E123" s="65">
        <v>2106773.44</v>
      </c>
    </row>
    <row r="124" spans="1:5" customFormat="1" ht="52.8" x14ac:dyDescent="0.25">
      <c r="A124" s="61">
        <v>46265</v>
      </c>
      <c r="B124" s="62">
        <v>4187</v>
      </c>
      <c r="C124" s="63" t="s">
        <v>299</v>
      </c>
      <c r="D124" s="64" t="s">
        <v>300</v>
      </c>
      <c r="E124" s="65">
        <v>15000</v>
      </c>
    </row>
    <row r="125" spans="1:5" customFormat="1" ht="52.8" x14ac:dyDescent="0.25">
      <c r="A125" s="61">
        <v>46265</v>
      </c>
      <c r="B125" s="62">
        <v>4189</v>
      </c>
      <c r="C125" s="63" t="s">
        <v>301</v>
      </c>
      <c r="D125" s="64" t="s">
        <v>302</v>
      </c>
      <c r="E125" s="65">
        <v>351291</v>
      </c>
    </row>
    <row r="126" spans="1:5" customFormat="1" ht="66" x14ac:dyDescent="0.25">
      <c r="A126" s="61">
        <v>46265</v>
      </c>
      <c r="B126" s="62">
        <v>4190</v>
      </c>
      <c r="C126" s="63" t="s">
        <v>303</v>
      </c>
      <c r="D126" s="64" t="s">
        <v>304</v>
      </c>
      <c r="E126" s="65">
        <v>37503.760000000002</v>
      </c>
    </row>
    <row r="127" spans="1:5" customFormat="1" ht="66" x14ac:dyDescent="0.25">
      <c r="A127" s="61">
        <v>46265</v>
      </c>
      <c r="B127" s="62">
        <v>4191</v>
      </c>
      <c r="C127" s="63" t="s">
        <v>305</v>
      </c>
      <c r="D127" s="64" t="s">
        <v>306</v>
      </c>
      <c r="E127" s="65">
        <v>114082.4</v>
      </c>
    </row>
    <row r="128" spans="1:5" customFormat="1" ht="31.8" customHeight="1" x14ac:dyDescent="0.25">
      <c r="A128" s="61">
        <v>46265</v>
      </c>
      <c r="B128" s="62">
        <v>4192</v>
      </c>
      <c r="C128" s="63" t="s">
        <v>133</v>
      </c>
      <c r="D128" s="64" t="s">
        <v>233</v>
      </c>
      <c r="E128" s="65">
        <v>206343.88</v>
      </c>
    </row>
    <row r="129" spans="1:6" ht="29.4" customHeight="1" x14ac:dyDescent="0.3">
      <c r="A129" s="66" t="s">
        <v>307</v>
      </c>
      <c r="B129" s="66"/>
      <c r="C129" s="66"/>
      <c r="D129" s="66"/>
      <c r="E129" s="67">
        <f>SUM(E12:E128)</f>
        <v>187076550.82000002</v>
      </c>
      <c r="F129" s="68"/>
    </row>
    <row r="130" spans="1:6" x14ac:dyDescent="0.25">
      <c r="F130" s="72"/>
    </row>
  </sheetData>
  <autoFilter ref="A11:E128" xr:uid="{6DAEBFF1-423C-4958-9BF4-90140145A229}"/>
  <mergeCells count="5">
    <mergeCell ref="A7:E7"/>
    <mergeCell ref="A8:E8"/>
    <mergeCell ref="A9:E9"/>
    <mergeCell ref="A10:E10"/>
    <mergeCell ref="A129:D129"/>
  </mergeCells>
  <pageMargins left="0.54" right="0.17" top="0.59" bottom="0.22" header="0.43" footer="0.17"/>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3BBF15C6322549B35D4D93D2BA63D2" ma:contentTypeVersion="12" ma:contentTypeDescription="Create a new document." ma:contentTypeScope="" ma:versionID="c6dc68ad9ef3b7da87fee17b532afec9">
  <xsd:schema xmlns:xsd="http://www.w3.org/2001/XMLSchema" xmlns:xs="http://www.w3.org/2001/XMLSchema" xmlns:p="http://schemas.microsoft.com/office/2006/metadata/properties" xmlns:ns2="31a93f16-1e57-4089-a656-e30ff64afd3f" xmlns:ns3="2202770d-c6ea-425f-aae2-4f0540e00257" targetNamespace="http://schemas.microsoft.com/office/2006/metadata/properties" ma:root="true" ma:fieldsID="835aa4e45c8154333dad3dd956a0dc77" ns2:_="" ns3:_="">
    <xsd:import namespace="31a93f16-1e57-4089-a656-e30ff64afd3f"/>
    <xsd:import namespace="2202770d-c6ea-425f-aae2-4f0540e00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93f16-1e57-4089-a656-e30ff64afd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27695b0-348a-4a9a-afd6-ef3091934b7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02770d-c6ea-425f-aae2-4f0540e002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c8e4c7b-2740-476b-bf62-721197a69612}" ma:internalName="TaxCatchAll" ma:showField="CatchAllData" ma:web="2202770d-c6ea-425f-aae2-4f0540e00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a93f16-1e57-4089-a656-e30ff64afd3f">
      <Terms xmlns="http://schemas.microsoft.com/office/infopath/2007/PartnerControls"/>
    </lcf76f155ced4ddcb4097134ff3c332f>
    <TaxCatchAll xmlns="2202770d-c6ea-425f-aae2-4f0540e00257" xsi:nil="true"/>
  </documentManagement>
</p:properties>
</file>

<file path=customXml/itemProps1.xml><?xml version="1.0" encoding="utf-8"?>
<ds:datastoreItem xmlns:ds="http://schemas.openxmlformats.org/officeDocument/2006/customXml" ds:itemID="{48EE0405-784C-477D-99B1-86BD5830DB68}"/>
</file>

<file path=customXml/itemProps2.xml><?xml version="1.0" encoding="utf-8"?>
<ds:datastoreItem xmlns:ds="http://schemas.openxmlformats.org/officeDocument/2006/customXml" ds:itemID="{BD4E7508-7442-4CA0-B18A-0D2C98028EE6}"/>
</file>

<file path=customXml/itemProps3.xml><?xml version="1.0" encoding="utf-8"?>
<ds:datastoreItem xmlns:ds="http://schemas.openxmlformats.org/officeDocument/2006/customXml" ds:itemID="{2174622F-5DC0-4AC4-80BF-D120197237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0001</vt:lpstr>
      <vt:lpstr>listado de los lib.</vt:lpstr>
      <vt:lpstr>'0001'!Print_Area</vt:lpstr>
      <vt:lpstr>'listado de los lib.'!Print_Area</vt:lpstr>
      <vt:lpstr>'0001'!Print_Titles</vt:lpstr>
      <vt:lpstr>'listado de los lib.'!Print_Titles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Xabier De León</dc:creator>
  <cp:lastModifiedBy>Xabier De León</cp:lastModifiedBy>
  <dcterms:created xsi:type="dcterms:W3CDTF">2026-09-04T16:03:34Z</dcterms:created>
  <dcterms:modified xsi:type="dcterms:W3CDTF">2026-09-04T16:18:44Z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0x010100A23BBF15C6322549B35D4D93D2BA63D2</vt:lpwstr>
  </property>
</Properties>
</file>