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ministeriodeculturado.sharepoint.com/sites/oai-sp/Documentos OAI/AÑO 2026/Portal Transparencia/trabajo/Presupuesto 2026/Septiembre/"/>
    </mc:Choice>
  </mc:AlternateContent>
  <xr:revisionPtr revIDLastSave="0" documentId="8_{79BA1903-32DB-4288-BE6E-9096098C267A}" xr6:coauthVersionLast="47" xr6:coauthVersionMax="47" xr10:uidLastSave="{00000000-0000-0000-0000-000000000000}"/>
  <bookViews>
    <workbookView xWindow="-120" yWindow="-120" windowWidth="20730" windowHeight="11160" tabRatio="598" xr2:uid="{FC1906C0-413A-4D5D-8CDD-37ECD67BC6BF}"/>
  </bookViews>
  <sheets>
    <sheet name="0001" sheetId="2" r:id="rId1"/>
    <sheet name="listado de los lib." sheetId="3" r:id="rId2"/>
  </sheets>
  <definedNames>
    <definedName name="_xlnm._FilterDatabase" localSheetId="1" hidden="1">'listado de los lib.'!$A$11:$E$121</definedName>
    <definedName name="_xlnm.Print_Area" localSheetId="0">'0001'!$A$1:$P$92</definedName>
    <definedName name="_xlnm.Print_Area" localSheetId="1">'listado de los lib.'!$A$1:$E$134</definedName>
    <definedName name="_xlnm.Print_Titles" localSheetId="0">'0001'!$1:$10</definedName>
    <definedName name="_xlnm.Print_Titles" localSheetId="1">'listado de los lib.'!$11:$11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22" i="3" l="1"/>
  <c r="B83" i="2" l="1"/>
  <c r="B80" i="2"/>
  <c r="B77" i="2"/>
  <c r="B72" i="2"/>
  <c r="B69" i="2"/>
  <c r="B64" i="2"/>
  <c r="B54" i="2"/>
  <c r="B47" i="2"/>
  <c r="B38" i="2"/>
  <c r="B28" i="2"/>
  <c r="B18" i="2"/>
  <c r="B12" i="2"/>
  <c r="C83" i="2"/>
  <c r="C80" i="2"/>
  <c r="C77" i="2"/>
  <c r="C72" i="2"/>
  <c r="C69" i="2"/>
  <c r="C64" i="2"/>
  <c r="C54" i="2"/>
  <c r="C47" i="2"/>
  <c r="C38" i="2"/>
  <c r="C28" i="2"/>
  <c r="C18" i="2"/>
  <c r="C12" i="2"/>
  <c r="E83" i="2"/>
  <c r="E80" i="2"/>
  <c r="E77" i="2"/>
  <c r="E72" i="2"/>
  <c r="E69" i="2"/>
  <c r="E64" i="2"/>
  <c r="E54" i="2"/>
  <c r="E47" i="2"/>
  <c r="E38" i="2"/>
  <c r="E28" i="2"/>
  <c r="E18" i="2"/>
  <c r="E12" i="2"/>
  <c r="D83" i="2"/>
  <c r="D80" i="2"/>
  <c r="D77" i="2"/>
  <c r="D72" i="2"/>
  <c r="D69" i="2"/>
  <c r="D64" i="2"/>
  <c r="D54" i="2"/>
  <c r="D47" i="2"/>
  <c r="D38" i="2"/>
  <c r="D28" i="2"/>
  <c r="D18" i="2"/>
  <c r="D12" i="2"/>
  <c r="E76" i="2" l="1"/>
  <c r="D76" i="2"/>
  <c r="C76" i="2"/>
  <c r="B76" i="2"/>
  <c r="E85" i="2"/>
  <c r="B85" i="2"/>
  <c r="C85" i="2"/>
  <c r="D85" i="2"/>
  <c r="P13" i="2" l="1"/>
  <c r="N83" i="2" l="1"/>
  <c r="M83" i="2"/>
  <c r="I83" i="2"/>
  <c r="G83" i="2"/>
  <c r="F83" i="2"/>
  <c r="L83" i="2"/>
  <c r="K83" i="2"/>
  <c r="J83" i="2"/>
  <c r="H83" i="2"/>
  <c r="N80" i="2"/>
  <c r="M80" i="2"/>
  <c r="L80" i="2"/>
  <c r="I80" i="2"/>
  <c r="H80" i="2"/>
  <c r="K80" i="2"/>
  <c r="F80" i="2"/>
  <c r="I77" i="2"/>
  <c r="N77" i="2"/>
  <c r="M77" i="2"/>
  <c r="K77" i="2"/>
  <c r="G77" i="2"/>
  <c r="F77" i="2"/>
  <c r="L77" i="2"/>
  <c r="K72" i="2"/>
  <c r="J72" i="2"/>
  <c r="N72" i="2"/>
  <c r="M72" i="2"/>
  <c r="L72" i="2"/>
  <c r="H72" i="2"/>
  <c r="L69" i="2"/>
  <c r="N69" i="2"/>
  <c r="J69" i="2"/>
  <c r="I69" i="2"/>
  <c r="H69" i="2"/>
  <c r="G69" i="2"/>
  <c r="K69" i="2"/>
  <c r="F69" i="2"/>
  <c r="M64" i="2"/>
  <c r="L64" i="2"/>
  <c r="J64" i="2"/>
  <c r="I54" i="2"/>
  <c r="L54" i="2"/>
  <c r="M54" i="2"/>
  <c r="H54" i="2"/>
  <c r="M47" i="2"/>
  <c r="K47" i="2"/>
  <c r="H38" i="2"/>
  <c r="G38" i="2"/>
  <c r="J38" i="2"/>
  <c r="N28" i="2"/>
  <c r="F28" i="2"/>
  <c r="L18" i="2"/>
  <c r="N12" i="2"/>
  <c r="I12" i="2"/>
  <c r="L12" i="2"/>
  <c r="F12" i="2"/>
  <c r="F76" i="2" l="1"/>
  <c r="K76" i="2"/>
  <c r="L76" i="2"/>
  <c r="M28" i="2"/>
  <c r="F54" i="2"/>
  <c r="N54" i="2"/>
  <c r="K54" i="2"/>
  <c r="J12" i="2"/>
  <c r="H28" i="2"/>
  <c r="J47" i="2"/>
  <c r="I47" i="2"/>
  <c r="F47" i="2"/>
  <c r="N47" i="2"/>
  <c r="G72" i="2"/>
  <c r="M76" i="2"/>
  <c r="J77" i="2"/>
  <c r="F18" i="2"/>
  <c r="N18" i="2"/>
  <c r="K18" i="2"/>
  <c r="M38" i="2"/>
  <c r="L38" i="2"/>
  <c r="I38" i="2"/>
  <c r="H47" i="2"/>
  <c r="I64" i="2"/>
  <c r="F64" i="2"/>
  <c r="N64" i="2"/>
  <c r="K64" i="2"/>
  <c r="N76" i="2"/>
  <c r="I76" i="2"/>
  <c r="H12" i="2"/>
  <c r="M12" i="2"/>
  <c r="F38" i="2"/>
  <c r="N38" i="2"/>
  <c r="K38" i="2"/>
  <c r="I72" i="2"/>
  <c r="J28" i="2"/>
  <c r="G28" i="2"/>
  <c r="I28" i="2"/>
  <c r="K28" i="2"/>
  <c r="J54" i="2"/>
  <c r="G54" i="2"/>
  <c r="H77" i="2"/>
  <c r="H76" i="2" s="1"/>
  <c r="J80" i="2"/>
  <c r="G80" i="2"/>
  <c r="G76" i="2" s="1"/>
  <c r="I18" i="2"/>
  <c r="H18" i="2"/>
  <c r="M18" i="2"/>
  <c r="G18" i="2"/>
  <c r="L28" i="2"/>
  <c r="G64" i="2"/>
  <c r="M69" i="2"/>
  <c r="K12" i="2"/>
  <c r="G12" i="2"/>
  <c r="J18" i="2"/>
  <c r="G47" i="2"/>
  <c r="L47" i="2"/>
  <c r="H64" i="2"/>
  <c r="F72" i="2"/>
  <c r="O77" i="2"/>
  <c r="F85" i="2" l="1"/>
  <c r="I85" i="2"/>
  <c r="N85" i="2"/>
  <c r="L85" i="2"/>
  <c r="M85" i="2"/>
  <c r="G85" i="2"/>
  <c r="J85" i="2"/>
  <c r="K85" i="2"/>
  <c r="H85" i="2"/>
  <c r="J76" i="2"/>
  <c r="P48" i="2"/>
  <c r="O83" i="2" l="1"/>
  <c r="O80" i="2"/>
  <c r="O69" i="2"/>
  <c r="O64" i="2"/>
  <c r="O54" i="2"/>
  <c r="P17" i="2"/>
  <c r="O12" i="2"/>
  <c r="O76" i="2" l="1"/>
  <c r="O18" i="2"/>
  <c r="O38" i="2"/>
  <c r="O47" i="2"/>
  <c r="O28" i="2"/>
  <c r="O72" i="2"/>
  <c r="P33" i="2"/>
  <c r="P31" i="2"/>
  <c r="P43" i="2"/>
  <c r="P66" i="2"/>
  <c r="P73" i="2"/>
  <c r="P21" i="2"/>
  <c r="P37" i="2"/>
  <c r="P51" i="2"/>
  <c r="P63" i="2"/>
  <c r="P82" i="2"/>
  <c r="P50" i="2"/>
  <c r="P57" i="2"/>
  <c r="P71" i="2"/>
  <c r="P81" i="2"/>
  <c r="P42" i="2"/>
  <c r="P59" i="2"/>
  <c r="P62" i="2"/>
  <c r="P79" i="2"/>
  <c r="P15" i="2"/>
  <c r="P45" i="2"/>
  <c r="P27" i="2"/>
  <c r="P44" i="2"/>
  <c r="P49" i="2"/>
  <c r="P53" i="2"/>
  <c r="P65" i="2"/>
  <c r="P70" i="2"/>
  <c r="P36" i="2"/>
  <c r="P61" i="2"/>
  <c r="P68" i="2"/>
  <c r="P75" i="2"/>
  <c r="P78" i="2"/>
  <c r="P39" i="2"/>
  <c r="P52" i="2"/>
  <c r="P23" i="2"/>
  <c r="P26" i="2"/>
  <c r="P30" i="2"/>
  <c r="P35" i="2"/>
  <c r="P41" i="2"/>
  <c r="P60" i="2"/>
  <c r="P67" i="2"/>
  <c r="P74" i="2"/>
  <c r="P84" i="2"/>
  <c r="P83" i="2" s="1"/>
  <c r="P32" i="2"/>
  <c r="P14" i="2"/>
  <c r="P24" i="2"/>
  <c r="P40" i="2"/>
  <c r="P55" i="2"/>
  <c r="P56" i="2"/>
  <c r="P16" i="2"/>
  <c r="P20" i="2"/>
  <c r="P22" i="2"/>
  <c r="P29" i="2"/>
  <c r="P46" i="2"/>
  <c r="P58" i="2"/>
  <c r="P34" i="2"/>
  <c r="P25" i="2"/>
  <c r="P19" i="2"/>
  <c r="P12" i="2" l="1"/>
  <c r="P77" i="2"/>
  <c r="P47" i="2"/>
  <c r="P28" i="2"/>
  <c r="P80" i="2"/>
  <c r="P72" i="2"/>
  <c r="P69" i="2"/>
  <c r="P18" i="2"/>
  <c r="P64" i="2"/>
  <c r="P54" i="2"/>
  <c r="P38" i="2"/>
  <c r="O85" i="2"/>
  <c r="P76" i="2" l="1"/>
  <c r="P85" i="2"/>
</calcChain>
</file>

<file path=xl/sharedStrings.xml><?xml version="1.0" encoding="utf-8"?>
<sst xmlns="http://schemas.openxmlformats.org/spreadsheetml/2006/main" count="334" uniqueCount="287">
  <si>
    <t>MINISTERIO DE CULTURA</t>
  </si>
  <si>
    <t xml:space="preserve"> DIRECCION FINANCIERA / DEPARTAMENTO DE PRESUPUESTO</t>
  </si>
  <si>
    <t xml:space="preserve">Ejecución de Gastos y Aplicaciones financieras </t>
  </si>
  <si>
    <t>DETALLE</t>
  </si>
  <si>
    <t>Presupuesto Aprobado</t>
  </si>
  <si>
    <t>Presupuesto Modificado</t>
  </si>
  <si>
    <t xml:space="preserve">Gasto devengado </t>
  </si>
  <si>
    <t xml:space="preserve">Enero </t>
  </si>
  <si>
    <t>Febrero</t>
  </si>
  <si>
    <t>Marzo</t>
  </si>
  <si>
    <t>Abril</t>
  </si>
  <si>
    <t>Mayo</t>
  </si>
  <si>
    <t>Junio</t>
  </si>
  <si>
    <t>Julio</t>
  </si>
  <si>
    <t xml:space="preserve">Agosto </t>
  </si>
  <si>
    <t>Septiembre</t>
  </si>
  <si>
    <t>Octubre</t>
  </si>
  <si>
    <t xml:space="preserve">Noviembre </t>
  </si>
  <si>
    <t>Diciembre</t>
  </si>
  <si>
    <t xml:space="preserve">Total </t>
  </si>
  <si>
    <t>2 - GASTOS</t>
  </si>
  <si>
    <t>2.1 - REMUNERACIONES Y CONTRIBUCIONES</t>
  </si>
  <si>
    <t>2.1.1 - REMUNERACIONES</t>
  </si>
  <si>
    <t>2.1.2 - SOBRESUELDOS</t>
  </si>
  <si>
    <t>2.1.3 - DIETAS Y GASTOS DE REPRESENTACIÓN</t>
  </si>
  <si>
    <t>2.1.4 - GRATIFICACIONES Y BONIFICACIONES</t>
  </si>
  <si>
    <t>2.1.5 - CONTRIBUCIONES A LA SEGURIDAD SOCIAL</t>
  </si>
  <si>
    <t>2.2 - CONTRATACIÓN DE SERVICIOS</t>
  </si>
  <si>
    <t>2.2.1 - SERVICIOS BÁSICOS</t>
  </si>
  <si>
    <t>2.2.2 - PUBLICIDAD, IMPRESIÓN Y ENCUADERNACIÓN</t>
  </si>
  <si>
    <t>2.2.3 - VIÁTICOS</t>
  </si>
  <si>
    <t>2.2.4 - TRANSPORTE Y ALMACENAJE</t>
  </si>
  <si>
    <t>2.2.5 - ALQUILERES Y RENTAS</t>
  </si>
  <si>
    <t>2.2.6 - SEGUROS</t>
  </si>
  <si>
    <t>2.2.7 - SERVICIOS DE CONSERVACIÓN, REPARACIONES MENORES E INSTALACIONES TEMPORALES</t>
  </si>
  <si>
    <t>2.2.8 - OTROS SERVICIOS NO INCLUIDOS EN CONCEPTOS ANTERIORES</t>
  </si>
  <si>
    <t>2.2.9 - OTRAS CONTRATACIONES DE SERVICIOS</t>
  </si>
  <si>
    <t>2.3 - MATERIALES Y SUMINISTROS</t>
  </si>
  <si>
    <t>2.3.1 - ALIMENTOS Y PRODUCTOS AGROFORESTALES</t>
  </si>
  <si>
    <t>2.3.2 - TEXTILES Y VESTUARIOS</t>
  </si>
  <si>
    <t>2.3.3 - PRODUCTOS DE PAPEL, CARTÓN E IMPRESOS</t>
  </si>
  <si>
    <t>2.3.4 - PRODUCTOS FARMACÉUTICOS</t>
  </si>
  <si>
    <t>2.3.5 - PRODUCTOS DE CUERO, CAUCHO Y PLÁSTICO</t>
  </si>
  <si>
    <t>2.3.6 - PRODUCTOS DE MINERALES, METÁLICOS Y NO METÁLICOS</t>
  </si>
  <si>
    <t>2.3.7 - COMBUSTIBLES, LUBRICANTES, PRODUCTOS QUÍMICOS Y CONEXOS</t>
  </si>
  <si>
    <t>2.3.8 - GASTOS QUE SE ASIGNARÁN DURANTE EL EJERCICIO (ART. 32 Y 33 LEY 423-06)</t>
  </si>
  <si>
    <t>2.3.9 - PRODUCTOS Y ÚTILES VARIOS</t>
  </si>
  <si>
    <t>2.4 - TRANSFERENCIAS CORRIENTES</t>
  </si>
  <si>
    <t>2.4.1 - TRANSFERENCIAS CORRIENTES AL SECTOR PRIVADO</t>
  </si>
  <si>
    <t>2.4.2 - TRANSFERENCIAS CORRIENTES AL  GOBIERNO GENERAL NACIONAL</t>
  </si>
  <si>
    <t>2.4.3 - TRANSFERENCIAS CORRIENTES A GOBIERNOS GENERALES LOCALES</t>
  </si>
  <si>
    <t>2.4.4 - TRANSFERENCIAS CORRIENTES A EMPRESAS PÚBLICAS NO FINANCIERAS</t>
  </si>
  <si>
    <t>2.4.5 - TRANSFERENCIAS CORRIENTES A INSTITUCIONES PÚBLICAS FINANCIERAS</t>
  </si>
  <si>
    <t>2.4.6 - SUBVENCIONES</t>
  </si>
  <si>
    <t>2.4.7 - TRANSFERENCIAS CORRIENTES AL SECTOR EXTERNO</t>
  </si>
  <si>
    <t>2.4.9 - TRANSFERENCIAS CORRIENTES A OTRAS INSTITUCIONES PÚBLICAS</t>
  </si>
  <si>
    <t>2.5 - TRANSFERENCIAS DE CAPITAL</t>
  </si>
  <si>
    <t>2.5.1 - TRANSFERENCIAS DE CAPITAL AL SECTOR PRIVADO</t>
  </si>
  <si>
    <t>2.5.2 - TRANSFERENCIAS DE CAPITAL AL GOBIERNO GENERAL  NACIONAL</t>
  </si>
  <si>
    <t>2.5.3 - TRANSFERENCIAS DE CAPITAL A GOBIERNOS GENERALES LOCALES</t>
  </si>
  <si>
    <t>2.5.4 - TRANSFERENCIAS DE CAPITAL  A EMPRESAS PÚBLICAS NO FINANCIERAS</t>
  </si>
  <si>
    <t>2.5.6 - TRANSFERENCIAS DE CAPITAL AL SECTOR EXTERNO</t>
  </si>
  <si>
    <t>2.5.9 - TRANSFERENCIAS DE CAPITAL A OTRAS INSTITUCIONES PÚBLICAS</t>
  </si>
  <si>
    <t>2.6 - BIENES MUEBLES, INMUEBLES E INTANGIBLES</t>
  </si>
  <si>
    <t>2.6.1 - MOBILIARIO Y EQUIPO</t>
  </si>
  <si>
    <t>2.6.2 - MOBILIARIO Y EQUIPO AUDIOVISUAL, RECREATIVO Y EDUCACIONAL</t>
  </si>
  <si>
    <t>2.6.3 - EQUIPO E INSTRUMENTAL, CIENTÍFICO Y LABORATORIO</t>
  </si>
  <si>
    <t>2.6.4 - VEHÍCULOS Y EQUIPO DE TRANSPORTE, TRACCIÓN Y ELEVACIÓN</t>
  </si>
  <si>
    <t>2.6.5 - MAQUINARIA, OTROS EQUIPOS Y HERRAMIENTAS</t>
  </si>
  <si>
    <t>2.6.6 - EQUIPOS DE DEFENSA Y SEGURIDAD</t>
  </si>
  <si>
    <t>2.6.7 - ACTIVOS BIOLÓGICOS</t>
  </si>
  <si>
    <t>2.6.8 - BIENES INTANGIBLES</t>
  </si>
  <si>
    <t>2.6.9 - EDIFICIOS, ESTRUCTURAS, TIERRAS, TERRENOS Y OBJETOS DE VALOR</t>
  </si>
  <si>
    <t>2.7 - OBRAS</t>
  </si>
  <si>
    <t>2.7.1 - OBRAS EN EDIFICACIONES</t>
  </si>
  <si>
    <t>2.7.2 - INFRAESTRUCTURA</t>
  </si>
  <si>
    <t>2.7.3 - CONSTRUCCIONES EN BIENES CONCESIONADOS</t>
  </si>
  <si>
    <t>2.7.4 - GASTOS QUE SE ASIGNARÁN DURANTE EL EJERCICIO PARA INVERSIÓN (ART. 32 Y 33 LEY 423-06)</t>
  </si>
  <si>
    <t>2.8 - ADQUISICION DE ACTIVOS FINANCIEROS CON FINES DE POLÍTICA</t>
  </si>
  <si>
    <t>2.8.1 - CONCESIÓN DE PRESTAMOS</t>
  </si>
  <si>
    <t>2.8.2 - ADQUISICIÓN DE TÍTULOS VALORES REPRESENTATIVOS DE DEUDA</t>
  </si>
  <si>
    <t>2.9 - GASTOS FINANCIEROS</t>
  </si>
  <si>
    <t>2.9.1 - INTERESES DE LA DEUDA PÚBLICA INTERNA</t>
  </si>
  <si>
    <t>2.9.2 - INTERESES DE LA DEUDA PUBLICA EXTERNA</t>
  </si>
  <si>
    <t>2.9.4 - COMISIONES Y OTROS GASTOS BANCARIOS DE LA DEUDA PÚBLICA</t>
  </si>
  <si>
    <t>4 - APLICACIONES FINANCIERAS</t>
  </si>
  <si>
    <t>4.1 - INCREMENTO DE ACTIVOS FINANCIEROS</t>
  </si>
  <si>
    <t>4.1.1 - INCREMENTO DE ACTIVOS FINANCIEROS CORRIENTES</t>
  </si>
  <si>
    <t>4.1.2 - INCREMENTO DE ACTIVOS FINANCIEROS NO CORRIENTES</t>
  </si>
  <si>
    <t>4.2 - DISMINUCIÓN DE PASIVOS</t>
  </si>
  <si>
    <t>4.2.1 - DISMINUCIÓN DE PASIVOS CORRIENTES</t>
  </si>
  <si>
    <t>4.2.2 - DISMINUCIÓN DE PASIVOS NO CORRIENTES</t>
  </si>
  <si>
    <t>4.3 - DISMINUCIÓN DE FONDOS DE TERCEROS</t>
  </si>
  <si>
    <t>4.3.5 - DISMINUCIÓN DEPÓSITOS FONDOS DE TERCEROS</t>
  </si>
  <si>
    <t>Total general</t>
  </si>
  <si>
    <t>DIRECTORA FINANCIERA</t>
  </si>
  <si>
    <t xml:space="preserve">Unidad Ejecutora 0001 </t>
  </si>
  <si>
    <r>
      <rPr>
        <b/>
        <sz val="8"/>
        <color theme="1"/>
        <rFont val="Calibri"/>
        <family val="2"/>
        <scheme val="minor"/>
      </rPr>
      <t>Presupuesto aprobado:</t>
    </r>
    <r>
      <rPr>
        <sz val="8"/>
        <color theme="1"/>
        <rFont val="Calibri"/>
        <family val="2"/>
        <scheme val="minor"/>
      </rPr>
      <t xml:space="preserve"> Se refiere al presupuesto aprobado en la Ley de Presupuesto General del Estado.</t>
    </r>
  </si>
  <si>
    <r>
      <t xml:space="preserve">Presupuesto modificado:  </t>
    </r>
    <r>
      <rPr>
        <sz val="8"/>
        <color theme="1"/>
        <rFont val="Calibri"/>
        <family val="2"/>
        <scheme val="minor"/>
      </rPr>
      <t xml:space="preserve">Se refiere al presupuesto aprobado en caso de que el Congreso Nacional apruebe un presupuesto complementario. </t>
    </r>
  </si>
  <si>
    <r>
      <rPr>
        <b/>
        <sz val="8"/>
        <color theme="1"/>
        <rFont val="Calibri"/>
        <family val="2"/>
        <scheme val="minor"/>
      </rPr>
      <t>Total devengado:</t>
    </r>
    <r>
      <rPr>
        <sz val="8"/>
        <color theme="1"/>
        <rFont val="Calibri"/>
        <family val="2"/>
        <scheme val="minor"/>
      </rPr>
      <t xml:space="preserve">  Son los recursos financieros que surgen con la obligación de pago por la recepción de conformidad de obras, bienes y servicios oportunamente contratados o, en los casos de gastos sin contraprestación, por haberse cumplido los requisitos administrativos dispuestos por el reglamento de la presente Ley.</t>
    </r>
  </si>
  <si>
    <r>
      <rPr>
        <b/>
        <sz val="8"/>
        <color theme="1"/>
        <rFont val="Calibri"/>
        <family val="2"/>
        <scheme val="minor"/>
      </rPr>
      <t xml:space="preserve">FUENTE </t>
    </r>
    <r>
      <rPr>
        <sz val="8"/>
        <color theme="1"/>
        <rFont val="Calibri"/>
        <family val="2"/>
        <scheme val="minor"/>
      </rPr>
      <t>: Sistema Integrado de Gestión Financiera  (SIGEF)</t>
    </r>
  </si>
  <si>
    <t xml:space="preserve">UNIDAD EJECUTORA 0001 	</t>
  </si>
  <si>
    <t>Fecha</t>
  </si>
  <si>
    <t>LIB.</t>
  </si>
  <si>
    <t xml:space="preserve">Beneficiario </t>
  </si>
  <si>
    <t xml:space="preserve">Descripcion </t>
  </si>
  <si>
    <t>Monto</t>
  </si>
  <si>
    <t>JUANA VILLAR GUERRERO</t>
  </si>
  <si>
    <t xml:space="preserve">ENCDA. DEPTO. DE PRESUPUESTO </t>
  </si>
  <si>
    <t>ANA V. ADAMES LANTIGUA</t>
  </si>
  <si>
    <t>LISTADO DE LIBRAMIENTOS</t>
  </si>
  <si>
    <t>Año 2026</t>
  </si>
  <si>
    <t>EDESUR DOMINICANA, S.A</t>
  </si>
  <si>
    <t>ALTICE DOMINICANA, SA</t>
  </si>
  <si>
    <t>EDENORTE DOMINICANA S A</t>
  </si>
  <si>
    <t>ACADEMIA DOMINICANA DE LA HISTORIA</t>
  </si>
  <si>
    <t>INSTITUTO DUARTIANO</t>
  </si>
  <si>
    <t>DIRECCION GENERAL DE MECENAZGO</t>
  </si>
  <si>
    <t>ARCHIVO GRAL DE LA NACION</t>
  </si>
  <si>
    <t>CORPORACION DE ACUEDUCTO Y ALCANTARILLADO DE SANTIAGO</t>
  </si>
  <si>
    <t>AYUNTAMIENTO DEL MUNICIPIO DE SANTIAGO</t>
  </si>
  <si>
    <t>HUMANO SEGUROS S A</t>
  </si>
  <si>
    <t>SEGURO NACIONAL DE SALUD</t>
  </si>
  <si>
    <t>SEGUROS RESERVAS, SA</t>
  </si>
  <si>
    <t>CHB CONCEPTUAL HOLDING BUSINESS, SRL</t>
  </si>
  <si>
    <t>AYUNTAMIENTO DEL DISTRITO NACIONAL</t>
  </si>
  <si>
    <t>EMPRESA DISTRIBUIDORA DE ELECTRICIDAD DEL ESTE S A</t>
  </si>
  <si>
    <t>CORPORACIÓN ESTATAL DE RADIO Y TELEVISIÓN (CERTV)</t>
  </si>
  <si>
    <t>INST NAC DE AGUAS POTABLES Y ALCATARILLADOS</t>
  </si>
  <si>
    <t>CORPORACION DE ACUEDUCTO Y ALCANTARILLADO DE PTO PLATA</t>
  </si>
  <si>
    <t>CORPORACION DEL ACUEDUCTO Y ALCANTARILLADO DE SANTO DOMINGO</t>
  </si>
  <si>
    <t>BANDA DE MUSICA VICENTE NOBLE</t>
  </si>
  <si>
    <t>BANDA DE MUSICA MUNICIPAL BY LUIS ANTONIO BELTRE</t>
  </si>
  <si>
    <t>BANDA MUNICIPAL DE MUSICA DE BANI</t>
  </si>
  <si>
    <t>TRAVELISTA, SRL</t>
  </si>
  <si>
    <t>FONDO REPONIBLE INSTITUCIONAL AL MINISTERIO DE CULTURA</t>
  </si>
  <si>
    <t>.</t>
  </si>
  <si>
    <t>SANTO DOMINGO MOTORS COMPANY, SA</t>
  </si>
  <si>
    <t>LIBERTY NETWORKS DOMINICANA, SA</t>
  </si>
  <si>
    <t>CANTABRIA BRAND REPRESENTATIVE, SRL</t>
  </si>
  <si>
    <t>BANCO DE RESERVA DE LA REP.  DOM. BANCO SERVICIOS MULTIPLES, SA</t>
  </si>
  <si>
    <t>TONER DEPOT MULTISERVICIOS EORG, SRL</t>
  </si>
  <si>
    <t>RESOLUCIÓN TÉCNICA ALDASO, EIRL</t>
  </si>
  <si>
    <t>INDUSTRIALES TECHA, SRL</t>
  </si>
  <si>
    <t>PAGO DE LA CERT. DE CONT NO.BS-0015510-2025, ADENDUM-BS-0004510-2026, SERV.DE CATERING P/ USO INSTITUCIONAL EN LA SEDE Y DEPENDENCIAS, PROCESO CULTURA CCC-CP-2025-0012, ORDEN 2025-00426, SEGUN ANEXOS.</t>
  </si>
  <si>
    <t>CROS PUBLICIDAD, SRL</t>
  </si>
  <si>
    <t>KAYLA'S CUISINE &amp; CATERING SERVICES, SRL</t>
  </si>
  <si>
    <t>DOMINICUS SHIPPING, EIRL</t>
  </si>
  <si>
    <t>TOTAL</t>
  </si>
  <si>
    <t>DESDE EL 01 AL 30 DE SEPTIEMBRE 2026</t>
  </si>
  <si>
    <t>VÍCTOR ANTONIO ALEJANDRO GARRIDO MONTES DE OCA</t>
  </si>
  <si>
    <t>PAGO POR SERV. DE ELABORACION DE ACTOS DE COMPROBACION Y DE NOTARIZACION DE DIFERENTES DOCUMENTOS DE ESTE MINC, A REQUERIMIENTO DE LA DIRECCION JURIDICA, SEGUN ANEXOS</t>
  </si>
  <si>
    <t>NITRO WASH, SRL</t>
  </si>
  <si>
    <t>PAGO POR SERV. DE LIMPIEZA Y LAVADO DE LOS VEHICULOS PERTENECIENTE A LA FLOTILLA VEHICULAR DE ESTE MINC, PROCESO CULTURA-DAF-CD-2025-0012, ORDEN 2025-00034</t>
  </si>
  <si>
    <t>PAGO POR SERVICIO DE ENMARCADO A REQUERIMIENTO DE ESTE MINISTERIO, PROCESO CULTURA-DAF-CD-2025-0104, ORDEN 2025-00425, SEGUN ANEXOS.</t>
  </si>
  <si>
    <t>WILLIAN   BALDAYAQUE VENTURA</t>
  </si>
  <si>
    <t>PAGO POR SERVICIOS DE PUBLICIDAD A TRAVES DE DIVERSOS MEDIOS Y PLATAFORMAS DIGITALES, PARA LA DIFUSION DE ACTIVIDADES INSTITUCIONALES, PROCESO CULTURA-CCC-PEPB-2026-0001, ORDEN 2026-00123, SEGUN ANEXOS.</t>
  </si>
  <si>
    <t>DOMONO STUDIO, SRL</t>
  </si>
  <si>
    <t>PAGO POR SERVICIO DE CAPACITACION (TALLER DE VIDEO MAPPING Y ESCENA DIGITAL), DIRIGIDO POR ESTE MINISTERIO DE CULTURA, PROCESO CULTURA-DAF-CM-2026-0030, ORDEN 2026-00174, SEGUN ANEXOS.</t>
  </si>
  <si>
    <t>PAGO SERVICIOS DE ENERGIA ELECTRICA DE ESTE MINISTERIO DE CULTURA Y SUS DEPENDENCIAS, CORRESPONDIENTE AL MES DE AGOSTO 2026, SEGUN ANEXOS</t>
  </si>
  <si>
    <t>INGENIERÍA ELECTROMECÁNICA Y CONSTRUCCIONES DINGECON, SRL</t>
  </si>
  <si>
    <t>PAGO POR SERVICIO DE REPARACION DE GENERADORES ELECTRICOS, PERTENECIENTE A ESTE MINISTERIO, PROCESO CULTURA-DAF-CM-2025-0039, ORDEN 2025-00199, SEGUN ANEXOS.</t>
  </si>
  <si>
    <t>PAGO MENOS EL 20%  DE LA CERT CO. BS-0005663-2025, ADENDUM BS-0014970-2025, ADENDUM BS-0006989-2026, POR SERVICIO DE HOSPEDAJE EN EL HOTEL WYNDHAM G. EL MORRO MONTECRISTI DEL 31/07/2026 AL 03/08/2026, PROC- CULT-CCC-CP-025-0001.</t>
  </si>
  <si>
    <t>TRANSFERENCIA A FAVOR DE CORPORACION ESTATAL DE RADIO Y TV(CERTV), CORRESPONDIENTE AL MES DE SEPTIEMBRE 2026, PARA PAGO DE NOMINA Y PARA GASTOS ADMINISTRATIVOS Y ENERGIA ELECTRICA, SEGUN ANEXOS</t>
  </si>
  <si>
    <t>TRANSFERENCIA A FAVOR DE LA DIRECCION GENERAL DE MECENAZGO, POR CONCEPTO DE GASTOS OPERATIVOS Y ADMINISTRATIVOS, CORRESPONDIENTE AL MES DE SEPTIEMBRE 2026, SEGUN ANEXOS.</t>
  </si>
  <si>
    <t>PAGO POR SERVICIO DE ENERGIA ELECTRICA DEL CENTRO CULTURAL MARIA MONTEZ (BARAHONA), CORRESPONDIENTE AL MES DE JULIO 2026,SEGUN ANEXOS</t>
  </si>
  <si>
    <t>TRANSFERENCIA  A FAVOR DE LA BANDA DE MUSICA MUNICIPAL DE VICENTE NOBLE, CORRESPONDIENTE AL MES DE SEPTIEMBRE 2026. SEGUN ANEXOS</t>
  </si>
  <si>
    <t>TERUEL &amp; COMPAÑIA, SRL</t>
  </si>
  <si>
    <t>PAGO POR SERV. DE MANTENIMIENTO PREVENTIVO Y CORRECTIVO DE MOTOCARRETA PERTENECIENTE A LA FLOTILLA VEHICULAR DE ESTE MINC, PROCESO CULTURA-DAF-CD-2026-0075, ORDEN 2026-00221</t>
  </si>
  <si>
    <t>PAGO POR SERVICIOS DE RECOGIDA DE BASURA DE ESTE MINISTERIO DE CULTURA Y SUS DEPENDENCIAS, CORRESPONDIENTE AL MES DE SEPTIEMBRE 2026, SEGUN ANEXOS</t>
  </si>
  <si>
    <t>PAGO POR SERV. DE RECOGIDA DE BASURA DE LAS DEPENDENCIAS DE ESTE MINC, UBICADAS EN LA REGION NORTE, CORRESPONDIENTE AL MES DE SEPTIEMBRE 2026, SEGUN ANEXOS</t>
  </si>
  <si>
    <t>JDM MEDIA CONSULTING SRL</t>
  </si>
  <si>
    <t>PAGO POR SERVICIOS DE PUBLICIDAD A TRAVES DE DIVERSOS MEDIOS Y PLATAFORMAS DIGITALES, PARA LA DIFUSION DE ACTIVIDADES INSTITUCIONALES, PROCESO CULTURA-CCC-PEPB-2026-0001, ORDEN 2026-00096, SEGUN ANEXOS.</t>
  </si>
  <si>
    <t>IMSAG MEDIA GROUP, SRL</t>
  </si>
  <si>
    <t>PAGO POR SERV. DE MAESTRIA DE CEREMONIA EN LOS PREMIOS ANUALES DE LITERATURA 2026 Y PREMIO ANUAL DE HISTORIA JOSE GABRIEL GARCIA 2025, PROCESO CULTURA-DAF-CD-2026-0060, ORDEN 2026-00193, SEGUN ANEXOS</t>
  </si>
  <si>
    <t>TRANSFERENCIA  A FAVOR DE LA BANDA DE MUSICA DE BANI, CORRESPONDIENTE A LA SUBVENCION MES DE SEPTIEMBRE 2026, SEGUN ANEXOS.</t>
  </si>
  <si>
    <t>CAMARA DE COMERCIO E INDUSTRIA FRANCO DOMINICANA</t>
  </si>
  <si>
    <t>APORTE ECONOMICO  PARA APOYAR LA EXPOSICION "LOS MUNDOS DOMINICANOS DE JOSE CASTILLO Y OTRAS ACTIVIDADES CULTURALES CONTEMPLADAS DENTRO DE LA PROGRAMACION DE LA SEMANA DOMINICANA EN FRANCIA 2026</t>
  </si>
  <si>
    <t>PUBLIPLAS S A</t>
  </si>
  <si>
    <t>PAGO POR ADQUISICION DE CARPAS PARA ACTIVIDADES DEL MINISTERIO Y SUS DEPENDENCIAS, PROCESO CULTURA-DAF-CM-2026-0045, ORDEN 2026-00215</t>
  </si>
  <si>
    <t>PAGO POR SUMINISTRO DE AGUA ,CORRESPONDIENTE AL MES AGOSTO 2026 DEL INMUEBLE DONDE ESTA UBICADA LA CASA DE LA CULTURA MARIA MONTES, EN LA PROVINCIA BARAHONA, DEPENDENCIA DE ESTE MINISTERIO DE CULTURA, SEGUN ANEXOS</t>
  </si>
  <si>
    <t>SINOMUSICA, SRL</t>
  </si>
  <si>
    <t>PAGO POR SERVICIOS DE ARREGLO Y GRABACION DEL TEMA GANADOR DEL PREMIO ANUAL LUIS DIAZ, MUSICA DEL CARNAVAL DOMINICANO 2026, PROCESO CULTURA DAF-CD-2026-0053, ORDEN 2026-00178, SEGUN ANEXOS.</t>
  </si>
  <si>
    <t>EVELMAR COMERCIAL, SRL</t>
  </si>
  <si>
    <t>PAGO POR SERVICIO DE IMPRESION DE TARJETAS DE PRESENTACION Y TALONARIOS DE RECIBOS A REQUERIMIENTOS, CONT. NO.BS-0012859-2025, ADENDUM-BS-0007130-2026, PROC.CULT.DAF-CM-2025-0069, ORDEN-2025-00349, SEGUN ANEXOS.</t>
  </si>
  <si>
    <t>RADIO TELEVISIÓN NACIONAL RTN, SAS</t>
  </si>
  <si>
    <t>PAGO POR SERVICIOS DE PUBLICIDAD A TRAVES DE DIVERSOS MEDIOS Y PLATAFORMAS DIGITALES, PARA LA DIFUSION DE ACTIVIDADES INSTITUCIONALES, PROCESO CULTURA-CCC-PEPB-2026-0001, ORDEN 2026-00119, SEGUN ANEXOS.</t>
  </si>
  <si>
    <t>MARCIA ARISLEYDA PEREZ PIMENTEL</t>
  </si>
  <si>
    <t>PAGO POR SERVICIOS DE NOTARIZACION DE FIRMAS DE DIFERENTES DOCUMENTOS DE ESTE MINISTERIO DE CULTURA  A  REQUERIMIENTO DE LA DIRECCION JURIDICA, SEGUN ANEXOS.</t>
  </si>
  <si>
    <t>P/VACACIONES A HRDO MARCOS JORGE RODRIGUEZ - MINC</t>
  </si>
  <si>
    <t>PAGO POR SERV. DE AGUA, CLOACA Y AYUNTAMIENTO DEL CENTRO DE LA CULTURA DE SANTIAGO CONTRATO NO. 01058338, DEPENDENCIA DE ESTE MINC, UBICADA EN LA REGION NORTE, CORRESPONDIENTE AL MES DE SEPTIEMBRE 2026</t>
  </si>
  <si>
    <t>PAGO SEGURO DE VIDA COLECTIVO NO.2-2-102-0120483, DEL  MINISTERIO DE CULTURA, CORRESPONDIENTE AL MES DE SEPTIEMBRE 2026, SEGUN ANEXOS.</t>
  </si>
  <si>
    <t>PAGO NO. 11 DEL CO. BS-0007238-2025, ADENDUM BS-0003305-2026, POR SERV. DE ALQUILER DE IMPRESORAS Y MANTENIMIENTO DE EQUIPOS DE IMPRESION DE ESTE MINC Y DEPENDENCIAS, CORRESPONDIENTE AL MES DE JULIO 2026</t>
  </si>
  <si>
    <t>PAGO POR SERVICIOS DE INTERNET MOVIL Y TELEFONICAS DE LAS FLOTAS DE ESTE MINISTERIO DE CULTURA, CORRESPONDIENTE AL MES DE AGOSTO 2026 (TEL. LOCAL Y SERV. DE INTERNET Y TV POR CABLE), SEGUN ANEXOS</t>
  </si>
  <si>
    <t>PAGO DE TARJETAS FLOTILLA CORPORACION NO. 422694, DE LA  ASIGNACION DE COMBUSTIBLE, CORRESPONDIENTE AL CORTE DEL 02 DE OCTUBRE  2026, DONDE SE REFLEJAN LOS CONSUMOS DEL MES DE SEPTIEMBRE 2026, SEGUN ANEXOS</t>
  </si>
  <si>
    <t>TRANSFERENCIA  A FAVOR DE PROYECTOS CULTURALES, CORRESPONDIENTE AL MES DE SEPTIEMBRE  2026, SEGUN ANEXOS</t>
  </si>
  <si>
    <t>TRANSFERENCIA  A FAVOR DE ACTIVIDADES CULTURALES, CORRESPONDIENTE AL MES DE SEPTIEMBRE 2026, SEGUN ANEXOS.</t>
  </si>
  <si>
    <t>TRANSFERENCIA  A FAVOR DE LA DIRECCION DE CULTURA DOMINICANA  EN EL EXTERIOR, CORRESPONDIENTE AL MES DE SEPTIEMBRE 2026, SEGUN ANEXOS.</t>
  </si>
  <si>
    <t>TRANSFERENCIA  A FAVOR DEL TEATRO ORQUESTAL DOMINICANO, CORRESPONDIENTE AL MES DE SEPTIEMBRE 2026, SEGUN ANEXOS.</t>
  </si>
  <si>
    <t>TRANSFERENCIA  A FAVOR DEL CORO DE CAMARA KORIBE, CORRESPONDIENTE AL MES DE SEPTIEMBRE 2026, SEGUN ANEXOS.</t>
  </si>
  <si>
    <t>PAGO POR SERVICIO DE MANTENIMIENTO PREVENTIVO Y CORRECTIVO AL VEHICULO NISSAN FRONTIER, AÑO 2025, PLACA EL12329 DE LA FLOTILLA VEHICULAR DE ESTE MINISTERIO, PROCESO CULTURA-DAF-CD-2026-0038, ORDEN 2026-00095. SEGUN ANEXOS.</t>
  </si>
  <si>
    <t>TRANSFERENCIA A FAVOR DE LA BANDA DE MUSICA MUNICIPAL BY LUIS ANTONIO BELTRE-AZUA, CORRESPONDIENTE AL MES DE SEPTIEMBRE 2026, SEGUN ANEXOS.</t>
  </si>
  <si>
    <t>EDITORA CORRIPIO, SAS</t>
  </si>
  <si>
    <t>PAGO POR CONCEPTO DE IMPRESION DE LIBROS GANADORES DE LOS PREMIOS ANUALES JOVEN DE LITERATURA 2025, PROCESO CULTURA-DAF-CM-2026-0038, ORDEN DE COMPRA 2026-00197, SEGUN ANEXOS</t>
  </si>
  <si>
    <t>TRANSFERENCIA A FAVOR DEL INSTITUTO DUARTIANO, CORRESPONDIENTE A GASTOS CORRIENTES Y PAGO DE NOMINA DEL MES DE SEPTIEMBRE 2026, SEGUN ANEXOS</t>
  </si>
  <si>
    <t>PAGO POR SERVICIOS DE REDUNDANCIA DE CONEXION A INTERNET, VIA PROVEEDOR ALTERNO, CORRESPONDIENTE AL MES DE SEPTIEMBRE 2026, SEGUN ANEXOS</t>
  </si>
  <si>
    <t>PAGO POR SERV DE AGUA, CLOACA Y AYUNTAMIENTO DEL GRAN TEATRO DEL CIBAO CONTRATO NO. 01236928, CORRESPONDIENTE AL MES DE AGOSTO 2026, DEPENDENCIA DE ESTE MINISTERIO DE CULTURA, SEGUN ANEXOS</t>
  </si>
  <si>
    <t>ANA HILDA PEREYRA RUIZ</t>
  </si>
  <si>
    <t>PAGO POR SERVICIOS DE NOTARIZACION DE FIRMAS DE DIFERENTES DOCUMENTOS DE ESTE MINC, A REQUERIMIENTO DE LA DIRECCION JURIDICA, SEGUN ANEXOS</t>
  </si>
  <si>
    <t>MAGGIE HELEN CESPEDES MARMOLEJOS</t>
  </si>
  <si>
    <t>PAGO POR SERVICIOS DE ELABORACION DE ACTOS DE COMPROBACION DE ESTE MINC, A REQUERIMIENTO DE LA DIRECCION JURIDICA, SEGUN ANEXOS</t>
  </si>
  <si>
    <t>PAGO POR ALQUILER MES DE SEPTIEBRE 2026, DE LA NAVE PARA ALMACENAMIENTO DE MERCANCIAS Y ACTIVOS FIJOS DE LA SEDE Y SUS DEPEND. CONT. NO. BS-0005468-2025, PROCESO CULT.CCC-PEPU-2025-0002, ORDEN 2025-00122, SEGUN ANEXOS.</t>
  </si>
  <si>
    <t>GENIUS PRINT GRAPHIC, SRL</t>
  </si>
  <si>
    <t>PAGO POR IMPRESION DE BANNER, A REQUERIMIENTO PARA USO EN DIFERENTES ACTIVIDADES DEL MINISTERIO, PROCESO CULTURA-DAF-CM-2025-0027, ORDEN CULTURA-2025-00151.</t>
  </si>
  <si>
    <t>JORDI MOLINA FIGUERAS</t>
  </si>
  <si>
    <t>PAGO ANTICIPO CORRESPONDIENTE AL 20% DE LA CO BS-0010320-2026, POR SERV PROFESIONAL DE ESPECIALISTA EN RESTAURACIONES PARA REPARACION DE PUERTAS DE LA FACHADA FRONTAL DEL PANTEON DE LA PATRIA, PROCESO CULTURA-CCC-PEPS-2026-0003.</t>
  </si>
  <si>
    <t>DIRECCION GENERAL DE CINE</t>
  </si>
  <si>
    <t>TRANSFERENCIA A FAVOR DE LA DIRECCION GENERAL DE CINE POR CONCEPTO DE GASTOS CORRIENTES Y NOMINA DE LOS MESES AGOSTO Y SEPTIEMBRE 2026, SEGUN ANEXOS</t>
  </si>
  <si>
    <t>FEOR INVESTMENT SRL</t>
  </si>
  <si>
    <t>PAGO POR SERV.  DE ALQUILER DE TRANSPORTE UTILIZADOS EN ACTIVIDADES DE ESTE MINISTERIO A REQUERIMIENTO. PROCESO CULTURA-DAF-CM-2026-0046, ORDEN 2026-00225, SEGUN ANEXOS</t>
  </si>
  <si>
    <t>PARAGON COMPANY, E.I.R.L</t>
  </si>
  <si>
    <t>PAGO CORRESPONDIENTE AL 30% DE ANTICIPO POR LA CONTRATACION DE SERVICIO DE ALQUILER DE VALLAS PARA A XXVIII FIL SANTO DOMINGO 2026, PROCESO CULTURA-DAF-CM-2026-0060, ORDEN 2026-00264, SEGUN ANEXOS</t>
  </si>
  <si>
    <t>PAGO CORRESPONDIENTE AL 30% DE ANTICIPO POR LA ADQUISICION DE ARTICULOS POP PARA LA XXVIII FIL SANTO DOMINGO 2026, PROCESO CULTURA-DAF-CM-2026-0055, ORDEN 2026-00255, SEGUN ANEXOS.</t>
  </si>
  <si>
    <t>CONSTRUCTORA ACOSMITH, SRL</t>
  </si>
  <si>
    <t>PAGO CORRESPONDIENTE AL 30% DE ANTICIPO  DE LA CERT. DE CONTRATO CO-0002026-2026, POR RECONSTRUCCION DE LA VERJA PERIMETRAL DEL LADO ESTE  DEL MININISTERIO DE CULTURA, PROCESO CULTURA-DAF-CM-2026-0033, SEGUN ANEXOS</t>
  </si>
  <si>
    <t>PAGO ANTICIPO CORRESP AL 30% DE LA CERT CONT CO-0002027-2026 POR REMOZAMIENTO DE LA CASA DE LA CULTURA DE MONTELLANO, PROV MONTE PLATA PROCESO CULT-DAF-CM-2026-0033 OR 2026-00200,SEGUN ANEXOS</t>
  </si>
  <si>
    <t>PAGO ANTICIPO CORRESP AL 30% DE LA CERT DE CONT BS-0010611-2026 POR SERV DE IMPRESION A REQUERIMIENTO PARA LA SEDE Y DEPENDENCIAS DE ESTE MINISTERIO PROC CULT-DAF-CM-2026-0048 OR 2026-00234 SEGUN ANEXOS</t>
  </si>
  <si>
    <t>PAGO POR SUMINISTRO DE AGUA POTABLE Y ALCANTARILLADO DEL INMUEBLE DONDE ESTA UBICADA LA OFICINA DE PATRIMONIO CULTURAL DE LA PROV. DE PTO PTA, DEPENDENCIA DE ESTE MINC, MES DE SEPTIEMBRE 2026</t>
  </si>
  <si>
    <t>PAGO PASANTES CORRESPONDIENTE AL PERIODO DEL 01 DE AGOSTO AL 01 DE SEPTIEMBRE 2026.</t>
  </si>
  <si>
    <t>PAGO PASANTES CORRESPONDIENTE AL PERIODO DEL 15 DE AGOSTO AL 15 DE SEPTIEMBRE 2026</t>
  </si>
  <si>
    <t>PAGO PASANTES CORRESPONDIENTE AL PERIODO 22 DE AGOSTO AL 22 DE SEPTIEMBRE 2026</t>
  </si>
  <si>
    <t>BENEFICIARIOS</t>
  </si>
  <si>
    <t>P/SUELDO FIJO-SEPT.2026-PROG.01-MINC</t>
  </si>
  <si>
    <t>P/EMPLEADOS TEMPORALES-SEPT.2026-PROG.01-MINC</t>
  </si>
  <si>
    <t>P/SUELDO FIJO-SEPT.2026-PROG.13-MINC</t>
  </si>
  <si>
    <t>P/COMPENS. SEGURIDAD-SEPT.2026-PROG.01-MINC</t>
  </si>
  <si>
    <t>P/SUELDO FIJO-SEPT.2026-PROG.11-MINC</t>
  </si>
  <si>
    <t>P/SUPLENCIA-SEPT.2026-PROG.01-MINC</t>
  </si>
  <si>
    <t>P/TRAMITE DE PENSION-SEPT.2026-PROG.01-MINC</t>
  </si>
  <si>
    <t>P/PRIMA DE TRANSPORTE-SEPT.2026-PROG.01-MINC</t>
  </si>
  <si>
    <t>P/INTERINATO-SEPT.2026-PROG.01-MINC</t>
  </si>
  <si>
    <t>P/PERIODO PROBATORIO-SEPT.2026-PROG.01-MINC</t>
  </si>
  <si>
    <t>P/CARACTER EVENTUAL-SEPT.2026-PROG.01-MINC</t>
  </si>
  <si>
    <t>P/CARACTER EVENTUAL-DOCENTE-SEPT.2026-P13-MINC</t>
  </si>
  <si>
    <t>PAGO POR SERVICIOS DE AGUA POTABLE DE ESTE MINISTERIO DE CULTURA Y SUS DEPENDENCIAS, CORRESPONDIENTE AL MES DE SEPTIEMBRE 2026, SEGUN ANEXOS</t>
  </si>
  <si>
    <t>PAGO DE VIATICOS AL EXTERIOR A FUNCIONARIOS  DE ESTE MINISTERIO DE CULTURA, QUE ASISTIERON A DIFERENTES ACTIVIDADES PARA AGOTAR AGENDA DE TRABAJO DESDE JUNIO A JULIO 2026, SEGUN ANEXOS</t>
  </si>
  <si>
    <t>PINK IGUANA, SRL</t>
  </si>
  <si>
    <t>PAGO 30% DE ANTICIPO DEL CO BS-0010930-2026, POR CONTRATACION DE SERVICIOS DE DISEÑO, MONTAJE DE PABELLONES, ALQUILERES Y ARRENDAMIENTOS DE EQUIPOS E IMPRESOS PARA LA XXVIII FIL 2026, SEGUN ANEXOS</t>
  </si>
  <si>
    <t>TRANSFERENCIA  A FAVOR DEL ARCHIVO GENERAL DE LA NACION (AGN), CORRESPONDIENTE A LA SUBVENCION POR GASTOS Y PAGO DE NOMINA DEL MES DE SEPTIEMBRE 2026, SEGUN ANEXOS.</t>
  </si>
  <si>
    <t>PAGO POR SEGURO DE SALUD COMPLEMENTARIO DE LOS EMPLEADOS DEL MINISTERIO DE CULTURA, CORRESPONDIENTE AL MES DE SEPTIEMBRE 2026, SEGUN ANEXOS</t>
  </si>
  <si>
    <t>PAGO POR SEGURO DE SALUD COMPLEMENTARIO DE LOS EMPLEADOS DEL MINISTERIO DE CULTURA, CORRESPONDIENTE AL PERIODO DEL 01 AL 30  DE SEPTIEMBRE 2026, SEGUN ANEXOS</t>
  </si>
  <si>
    <t>PAGO POR SERVICIO DE ALQUILER DE TRANSPORTE UTILIZADOS EN ACTIVIDADES DE ESTE MINISTERIO A REQUERIMIENTO, PROCESO CULTURA-DAF-CM-2026-0046, ORDEN DE COMPRA 2026-00225, SEGUN ANEXOS</t>
  </si>
  <si>
    <t>SERVICIOS ELECTRICOS PROFESIONALES SERPRONAL, SRL</t>
  </si>
  <si>
    <t>PAGO POR ADQUISICIÓN DE MATERIALES DE PLOMERIA PARA ACONDICIONAMIENTO DE LA SEDE, PROCESO CULTURA-DAF-CD-2026-0077, ORDEN DE COMPRA 2026-00226, SEGUN ANEXOS.</t>
  </si>
  <si>
    <t>TRANSFERENCIA A FAVOR DE LA  ACADEMIA DOMINICANA DE LA HISTORIA, CORRESPONDIENTE AL MES DE SEPTIEMBRE 2026, SEGUN ANEXOS</t>
  </si>
  <si>
    <t>PAGO MENOS 20% DE AMORT. DE LA CERT CONT. BS-0011141-2025, POR SERV. DE ALIMENTACION INSTITUCIONAL PARA LA SEDE Y DEPENDENCIAS DE ESTE MIN. CORRESP. AL MES DE AGOSTO 2026, PROCESO CULT.-CCC-LPN-2025-0003, ORDEN 2025-00265, SEGUN ANEXOS.</t>
  </si>
  <si>
    <t>PAGO MENOS 20% DE AMORT. DE LA CERT CONT. BS-0011141-2025, POR SERV. DE ALIMENTACION INSTITUCIONAL PARA LA SEDE, DEP. DE ESTE MIN. DEL 15 AL 31 DE JULIO 2026, Y EN CAMP DE VERANO 2026 DEL 27 AL 31 DE JULIO 2026  PROC. CULT.-CCC-LPN-2025-0003, OR 2025-0026</t>
  </si>
  <si>
    <t>APOYO ECON. PARA CUBRIR GASTOS RELAC. CON LAS DIFERENTES ACTIV. REALIZARAN DURANTE LA CELEBRACION DE LA FERIA INT. DEL LIBRO STO. DGO. 2026, ITEM 1 (1.3; 1.5: 1.8:1.10: 1.11; 1.12) ITEMS 2 ITEMS 3, ITEMS 4, ITEMS 5 Y 6 DEL PRESUP. APROBADO, SEGUN ANEXOS.</t>
  </si>
  <si>
    <t>NEXA-AI, SRL</t>
  </si>
  <si>
    <t>PAGO POR CONTRATACION DE SERV PROFESIONALES DE ASESORIA DE GESTION SOBRE GENERACION DE CONTENIDO CULTURAL A PARTIR DE LA INTELIGENCIA  ARTIFICIAL, PROCESO CULTURA-DAF-CD-2026-0045, ORDEN DE COMPRA 2026-00158, SEGUN ANEXOS.</t>
  </si>
  <si>
    <t>PAGO POR SERV. DE ALQUILER DE TRANSPORTE DE CARGA  A REQUERIMIENTO, PARA ESTE MINISTERIO DE CULTURA, PROCESO CULTURA -DAF-CD-2026-0020, ORDEN DE COMPRA 2026-00041, SEGUN ANEXOS</t>
  </si>
  <si>
    <t>PAGO SERVICIO DE FUMIGACIÓN Y CONTROL DE PLAGAS EN LAS INST. DEL MINC DE CULTURA Y SUS DEP. CORESP. AL MES DE JULIO 2026, MENOS 20%  DE LA CERT. CONT. NO.BS-0007394-2025, ADENDUM BS-0005897-2026, PROC- CULT-CCC-CP-2025-0006, OR-2025-00160, SEGUN  ANEXOS</t>
  </si>
  <si>
    <t>PAGO POR SERVICIO DE INSTALACION DE BANDEJA PARA  AIRE ACONDICIONADO DEL DEPART. DE INFRASTRUCTURA  DEL MINISTERIO DE CULTURA, PROC.CULT.DAF-CM-2025-0028, ORDEN 2025-00153, SEGUN ANEXOS.</t>
  </si>
  <si>
    <t>PAGO POR SERVICIOS DE ENERGIA ELECTRICA DE LAS DEPENDENCIAS DE ESTE MINISTERIO DE CULTURA EN LA REGION NORTE, CORRESPONDIENTE AL MES DE AGOSTO 2026, SEGUN ANEXOS</t>
  </si>
  <si>
    <t>PAGO POR ADQUISICION DE MATERIALES ELECTRICOS VARIOS PARA SER UTILIZADOS EN ESTE MINISTERIO, PROCESO CULTURA-DAF-CD-2026-0070, ORDE CUTURA-2026-00212, SEGUN ANEXOS</t>
  </si>
  <si>
    <t>SUMINISTRO E INSTALACIÓN DE LÁMPARAS LED SOLARES Y SENSORES DE MOVIMIENTO PARA LA IMPLEMENTACIÓN DEL PROGRAMA DE EFICIENCIA ENERGÉTICA INSTITUCIONAL, PROCESO CULTURA-DAF-CD-2026-0072, ORDEN DE COMPRA 2026-00219, SEGUN ANEXOS.</t>
  </si>
  <si>
    <t>EVENTS SUPPORT SERVICES MINERVA FERNANDEZ, SRL</t>
  </si>
  <si>
    <t>PAGO CORRESPONDIENTE A LA CERT BS-0009839-2026, POR CONTRATACION DE SERV. DE MONTAJE DE EVENTOS, ALQUILERES Y ARRENDAMIENTOS PARA SER UTILIZADOS EN LAS ACTIVIDADES PARA EL FOMENTO DE DIFUSION DE LA CULTURA, PROCESO CULTURA-DAF-CM-2026-0043, SEGUN ANEXOS</t>
  </si>
  <si>
    <t>WILLIAN MATEO CRUZ TEJADA</t>
  </si>
  <si>
    <t>APORTE ECONIMICO POR PRESENTACION ARTISTICA EN LA ACTIVIDAD: TARDE DE PARQUE, REALIZADA EL 22 DE AGOSTO 2026, EN EL PASEO 30 DE MAYO, KM 8 DISTRITO NACIONAL, SEGUN ANEXOS</t>
  </si>
  <si>
    <t>PAGO POR IMPRESION DE LIBRO GANADOR DEL PREMIO DE HISTORIA JOSE GABRIEL GARCIA 2022 PROCESO CULTURA-DAF-CM-2026-0038, ORDEN DE COMPRA 2026-00196 SEGUN DOCUMENTOS ANEXOS</t>
  </si>
  <si>
    <t>PONTIFICIA UNIVERSIDAD CATÓLICA MADRE Y MAESTRA</t>
  </si>
  <si>
    <t>PAGO FACTURA E450000002565 POR BECA ESTUDIO A FAVOR DE LA SRA.MARIA ALEJANDRA LEDESMA MENDEZ, ENC. ELABORACION  DOCUMENTOS LEGALES DE ESTE MINC. CORRESP. AL CUATRIMESTRE SEPT.-DIC.2026 DE LA MAESTRIA EN CONTRATACION PUBLICA ESTRATEGICA, SEGUN ANEXOS.</t>
  </si>
  <si>
    <t>SUPLIDORA REYSA, EIRL</t>
  </si>
  <si>
    <t>PAGO POR ADQUISICIÓN DE CAJAS PLÁSTICAS DE ALMACENAMIENTO, PROCESO CULTURA-DAF-CD-2026-0082, ORDEN CULTURA-2026-00233, SEGUN DOCUMENTOS ANEXOS.</t>
  </si>
  <si>
    <t>PAGO DE LA CERT. DE CONT NO.BS-0007800-2026, POR SERVICIOS DE ALMUERZOS Y CENAS, PARA SER UTILIZADOS EN LA ALIMENTACION DE LOS EMPLEADOS DEL GRAN TEATRO DEL CIBAO, CORRESPONDIENTE AL MES DE AGOSTO 2026, PROC.CULT.DAF-CM-2026-0035, SEGUN ANEXOS.</t>
  </si>
  <si>
    <t>PAGO DE LA CERT. DE CONT NO.BS-0007802-2026, POR SERVICIOS DE ALMUERZOS Y CENAS, PARA SER UTILIZADOS EN LA ALIMENTACION DE LOS EMPLEADOS DEL GRAN TEATRO DEL CIBAO, CORRESPONDIENTE AL MES DE AGOSTO 2026, PROC.CULT.DAF-CM-2026-0035, SEGUN ANEXOS.</t>
  </si>
  <si>
    <t>ASOCIACION DE PRODUCTORES DE CASABE DE SANTIAGO RODRIGUEZ</t>
  </si>
  <si>
    <t>APORTE ECONOMICO A FAVOR DE ASOPROCASAR, CON EL PROPOSITO  DE COLABORAR CON LA FERIA GASTRONOMICA DEL CASABE 2026 QUE SERA CELEBRADA DEL 02 AL 06 DE DICIEMBRE 2026, EN EL MUNICIPIO DE MONCION, SEGUN ANEXOS</t>
  </si>
  <si>
    <t>AUTOCENTRO NAVARRO, SRL</t>
  </si>
  <si>
    <t>PAGO POR ADQUSICION DE BATERIA PARA USO DEL VEHICULO HYUNDAI H1, PLACA EI01103, PERTENECIENTE A LA FLOTILLA DE ESTE MINISTERIO DE CULTURA, PROCESO CULTURA-DAF-CD-2025-0064, ORDEN 2025-00243,SEGUN ANEXOS</t>
  </si>
  <si>
    <t>PAGO POR SERVICIO DE IMPRESION DE TALONARIOS DE TRAMITE A REQUERIMIENTO, CERT BS-0012859-2025, ADENDUM BS-0007130-2026, PROCESO CULTURA-DAF-CM-225-0069, ORDEN CULTURA-2025-00349</t>
  </si>
  <si>
    <t>P/HORAS EXTRAORDINARIAS-AGOSTO 2026-P01-MINC</t>
  </si>
  <si>
    <t>PAGO NO.12 DEL CONT. BS-0007238-2025, ADENDUM BS-0003305-2026, POR SERV DE ALQUILER DE IMPRESORAS Y MANTENIMIENTO DE EQUIPOS DE IMPRESION DE ESTE MINC Y SUS DEPENDENCIAS, CORRESPONDIENTE AL MES DE AGOSTO 2026, SEGUN ANEXOS</t>
  </si>
  <si>
    <t>PAGO POR ADQUISICION DE MATERIALES PARA LA MEDICION DEL AGUA, PROCESO CULTURA-DAF-CD-2026-0071, ORDEN DE COMPRA 2026-00252, SEGUN ANEXOS</t>
  </si>
  <si>
    <t>PAGO PASANTES CORRESP AL PERIODO 01/09/26 AL 01/10/26.</t>
  </si>
  <si>
    <t>En RD$1,925,688,799.64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</si>
</sst>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0_);_(* \(#,##0.0\);_(* &quot;-&quot;??_);_(@_)"/>
  </numFmts>
  <fonts count="21" x14ac:knownFonts="1">
    <font>
      <sz val="10"/>
      <color rgb="FF000000"/>
      <name val="Times New Roman"/>
      <family val="1"/>
    </font>
    <font>
      <sz val="11"/>
      <color theme="1"/>
      <name val="Calibri"/>
      <family val="2"/>
      <scheme val="minor"/>
    </font>
    <font>
      <sz val="11"/>
      <color theme="1"/>
      <name val="Calibri"/>
      <family val="2"/>
      <scheme val="minor"/>
    </font>
    <font>
      <b/>
      <sz val="11"/>
      <color theme="1"/>
      <name val="Calibri"/>
      <family val="2"/>
      <scheme val="minor"/>
    </font>
    <font>
      <sz val="10"/>
      <color rgb="FF000000"/>
      <name val="Times New Roman"/>
      <family val="1"/>
    </font>
    <font>
      <b/>
      <sz val="12"/>
      <color rgb="FF000000"/>
      <name val="Calibri"/>
      <family val="2"/>
      <scheme val="minor"/>
    </font>
    <font>
      <sz val="12"/>
      <color rgb="FF000000"/>
      <name val="Calibri"/>
      <family val="2"/>
      <scheme val="minor"/>
    </font>
    <font>
      <sz val="8"/>
      <color theme="1"/>
      <name val="Calibri"/>
      <family val="2"/>
      <scheme val="minor"/>
    </font>
    <font>
      <b/>
      <sz val="6"/>
      <color theme="0"/>
      <name val="Calibri"/>
      <family val="2"/>
      <scheme val="minor"/>
    </font>
    <font>
      <b/>
      <sz val="6"/>
      <color theme="1"/>
      <name val="Calibri"/>
      <family val="2"/>
      <scheme val="minor"/>
    </font>
    <font>
      <sz val="6"/>
      <color theme="1"/>
      <name val="Calibri"/>
      <family val="2"/>
      <scheme val="minor"/>
    </font>
    <font>
      <b/>
      <sz val="11"/>
      <name val="Calibri"/>
      <family val="2"/>
      <scheme val="minor"/>
    </font>
    <font>
      <b/>
      <sz val="8"/>
      <color theme="1"/>
      <name val="Calibri"/>
      <family val="2"/>
      <scheme val="minor"/>
    </font>
    <font>
      <b/>
      <sz val="6"/>
      <name val="Calibri"/>
      <family val="2"/>
      <scheme val="minor"/>
    </font>
    <font>
      <b/>
      <sz val="12"/>
      <name val="Calibri"/>
      <family val="2"/>
      <scheme val="minor"/>
    </font>
    <font>
      <sz val="12"/>
      <name val="Calibri"/>
      <family val="2"/>
      <scheme val="minor"/>
    </font>
    <font>
      <sz val="6"/>
      <name val="Calibri"/>
      <family val="2"/>
      <scheme val="minor"/>
    </font>
    <font>
      <b/>
      <sz val="12"/>
      <color theme="1"/>
      <name val="Calibri"/>
      <family val="2"/>
      <scheme val="minor"/>
    </font>
    <font>
      <b/>
      <sz val="16"/>
      <name val="Calibri"/>
      <family val="2"/>
      <scheme val="minor"/>
    </font>
    <font>
      <sz val="11"/>
      <color rgb="FF000000"/>
      <name val="Calibri"/>
      <family val="2"/>
      <scheme val="minor"/>
    </font>
    <font>
      <b/>
      <sz val="11"/>
      <color theme="0"/>
      <name val="Calibri"/>
      <family val="2"/>
      <scheme val="minor"/>
    </font>
  </fonts>
  <fills count="7">
    <fill>
      <patternFill patternType="none"/>
    </fill>
    <fill>
      <patternFill patternType="gray125"/>
    </fill>
    <fill>
      <patternFill patternType="solid">
        <fgColor rgb="FF002060"/>
        <bgColor theme="4" tint="0.79998168889431442"/>
      </patternFill>
    </fill>
    <fill>
      <patternFill patternType="solid">
        <fgColor rgb="FF002060"/>
        <bgColor indexed="64"/>
      </patternFill>
    </fill>
    <fill>
      <patternFill patternType="solid">
        <fgColor theme="0"/>
        <bgColor indexed="64"/>
      </patternFill>
    </fill>
    <fill>
      <patternFill patternType="solid">
        <fgColor theme="4" tint="-0.499984740745262"/>
        <bgColor theme="4" tint="0.79998168889431442"/>
      </patternFill>
    </fill>
    <fill>
      <patternFill patternType="solid">
        <fgColor theme="8" tint="-0.499984740745262"/>
        <bgColor theme="4" tint="0.79998168889431442"/>
      </patternFill>
    </fill>
  </fills>
  <borders count="14">
    <border>
      <left/>
      <right/>
      <top/>
      <bottom/>
      <diagonal/>
    </border>
    <border>
      <left style="thin">
        <color theme="0"/>
      </left>
      <right/>
      <top/>
      <bottom/>
      <diagonal/>
    </border>
    <border>
      <left style="thin">
        <color theme="0"/>
      </left>
      <right style="thin">
        <color theme="0"/>
      </right>
      <top style="thin">
        <color theme="0"/>
      </top>
      <bottom style="thin">
        <color theme="0"/>
      </bottom>
      <diagonal/>
    </border>
    <border>
      <left/>
      <right style="thin">
        <color indexed="64"/>
      </right>
      <top style="thin">
        <color theme="0"/>
      </top>
      <bottom/>
      <diagonal/>
    </border>
    <border>
      <left style="thin">
        <color indexed="64"/>
      </left>
      <right style="thin">
        <color indexed="64"/>
      </right>
      <top style="thin">
        <color theme="0"/>
      </top>
      <bottom/>
      <diagonal/>
    </border>
    <border>
      <left style="thin">
        <color indexed="64"/>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bottom style="thin">
        <color theme="4" tint="0.39997558519241921"/>
      </bottom>
      <diagonal/>
    </border>
    <border>
      <left/>
      <right/>
      <top style="thin">
        <color theme="0"/>
      </top>
      <bottom/>
      <diagonal/>
    </border>
    <border>
      <left/>
      <right/>
      <top style="thin">
        <color theme="4" tint="0.39997558519241921"/>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164" fontId="4" fillId="0" borderId="0" applyFont="0" applyFill="0" applyBorder="0" applyAlignment="0" applyProtection="0"/>
  </cellStyleXfs>
  <cellXfs count="73">
    <xf numFmtId="0" fontId="0" fillId="0" borderId="0" xfId="0"/>
    <xf numFmtId="0" fontId="0" fillId="0" borderId="0" xfId="0" applyAlignment="1">
      <alignment vertical="center"/>
    </xf>
    <xf numFmtId="0" fontId="8" fillId="3" borderId="2" xfId="0" applyFont="1" applyFill="1" applyBorder="1" applyAlignment="1">
      <alignment horizontal="center" vertical="center"/>
    </xf>
    <xf numFmtId="0" fontId="8" fillId="3" borderId="7" xfId="0" applyFont="1" applyFill="1" applyBorder="1" applyAlignment="1">
      <alignment horizontal="center" vertical="center"/>
    </xf>
    <xf numFmtId="0" fontId="9" fillId="0" borderId="8" xfId="0" applyFont="1" applyBorder="1" applyAlignment="1">
      <alignment horizontal="left" vertical="center"/>
    </xf>
    <xf numFmtId="0" fontId="9" fillId="0" borderId="0" xfId="0" applyFont="1" applyAlignment="1">
      <alignment horizontal="left" vertical="center" wrapText="1"/>
    </xf>
    <xf numFmtId="165" fontId="9" fillId="0" borderId="0" xfId="0" applyNumberFormat="1" applyFont="1" applyAlignment="1">
      <alignment vertical="center"/>
    </xf>
    <xf numFmtId="0" fontId="10" fillId="0" borderId="0" xfId="0" applyFont="1" applyAlignment="1">
      <alignment horizontal="left" vertical="center"/>
    </xf>
    <xf numFmtId="4" fontId="10" fillId="0" borderId="0" xfId="0" applyNumberFormat="1" applyFont="1" applyAlignment="1">
      <alignment vertical="center"/>
    </xf>
    <xf numFmtId="0" fontId="10" fillId="0" borderId="0" xfId="0" applyFont="1" applyAlignment="1">
      <alignment horizontal="left" vertical="center" wrapText="1"/>
    </xf>
    <xf numFmtId="0" fontId="0" fillId="0" borderId="9" xfId="0" applyBorder="1" applyAlignment="1">
      <alignment vertical="center"/>
    </xf>
    <xf numFmtId="0" fontId="10" fillId="0" borderId="0" xfId="0" applyFont="1" applyAlignment="1">
      <alignment vertical="center"/>
    </xf>
    <xf numFmtId="0" fontId="3" fillId="0" borderId="0" xfId="0" applyFont="1" applyAlignment="1">
      <alignment vertical="center"/>
    </xf>
    <xf numFmtId="0" fontId="9" fillId="0" borderId="0" xfId="0" applyFont="1" applyAlignment="1">
      <alignment horizontal="left" vertical="center"/>
    </xf>
    <xf numFmtId="0" fontId="8" fillId="2" borderId="10" xfId="0" applyFont="1" applyFill="1" applyBorder="1" applyAlignment="1">
      <alignment vertical="center"/>
    </xf>
    <xf numFmtId="0" fontId="7" fillId="0" borderId="0" xfId="0" applyFont="1" applyAlignment="1">
      <alignment vertical="center"/>
    </xf>
    <xf numFmtId="4" fontId="9" fillId="0" borderId="0" xfId="0" applyNumberFormat="1" applyFont="1" applyAlignment="1">
      <alignment vertical="center"/>
    </xf>
    <xf numFmtId="4" fontId="8" fillId="2" borderId="10" xfId="0" applyNumberFormat="1" applyFont="1" applyFill="1" applyBorder="1" applyAlignment="1">
      <alignment vertical="center"/>
    </xf>
    <xf numFmtId="0" fontId="2" fillId="0" borderId="0" xfId="0" applyFont="1" applyAlignment="1">
      <alignment vertical="center"/>
    </xf>
    <xf numFmtId="0" fontId="11" fillId="0" borderId="0" xfId="0" applyFont="1" applyAlignment="1">
      <alignment horizontal="center" vertical="center"/>
    </xf>
    <xf numFmtId="0" fontId="10" fillId="0" borderId="11" xfId="0" applyFont="1" applyBorder="1" applyAlignment="1">
      <alignment vertical="center"/>
    </xf>
    <xf numFmtId="0" fontId="2" fillId="0" borderId="0" xfId="0" applyFont="1" applyAlignment="1">
      <alignment horizontal="left" vertical="center" wrapText="1"/>
    </xf>
    <xf numFmtId="0" fontId="2" fillId="0" borderId="11" xfId="0" applyFont="1" applyBorder="1" applyAlignment="1">
      <alignment horizontal="left" vertical="center" wrapText="1"/>
    </xf>
    <xf numFmtId="0" fontId="2" fillId="0" borderId="11" xfId="0" applyFont="1" applyBorder="1" applyAlignment="1">
      <alignment vertical="center"/>
    </xf>
    <xf numFmtId="165" fontId="12" fillId="0" borderId="0" xfId="0" applyNumberFormat="1" applyFont="1" applyAlignment="1">
      <alignment vertical="center"/>
    </xf>
    <xf numFmtId="165" fontId="13" fillId="0" borderId="8" xfId="0" applyNumberFormat="1" applyFont="1" applyBorder="1" applyAlignment="1">
      <alignment vertical="center"/>
    </xf>
    <xf numFmtId="0" fontId="13" fillId="0" borderId="0" xfId="0" applyFont="1" applyAlignment="1">
      <alignment horizontal="left" vertical="center" wrapText="1"/>
    </xf>
    <xf numFmtId="4" fontId="13" fillId="0" borderId="0" xfId="0" applyNumberFormat="1" applyFont="1" applyAlignment="1">
      <alignment vertical="center"/>
    </xf>
    <xf numFmtId="0" fontId="16" fillId="0" borderId="0" xfId="0" applyFont="1" applyAlignment="1">
      <alignment horizontal="left" vertical="center"/>
    </xf>
    <xf numFmtId="4" fontId="16" fillId="0" borderId="0" xfId="0" applyNumberFormat="1" applyFont="1" applyAlignment="1">
      <alignment vertical="center"/>
    </xf>
    <xf numFmtId="0" fontId="16" fillId="0" borderId="0" xfId="0" applyFont="1" applyAlignment="1">
      <alignment horizontal="left" vertical="center" wrapText="1"/>
    </xf>
    <xf numFmtId="4" fontId="13" fillId="0" borderId="8" xfId="0" applyNumberFormat="1" applyFont="1" applyBorder="1" applyAlignment="1">
      <alignment vertical="center"/>
    </xf>
    <xf numFmtId="0" fontId="0" fillId="4" borderId="0" xfId="0" applyFill="1"/>
    <xf numFmtId="0" fontId="14" fillId="4" borderId="0" xfId="0" applyFont="1" applyFill="1" applyAlignment="1">
      <alignment vertical="center" wrapText="1" readingOrder="1"/>
    </xf>
    <xf numFmtId="0" fontId="15" fillId="4" borderId="0" xfId="0" applyFont="1" applyFill="1" applyAlignment="1">
      <alignment vertical="center" wrapText="1" readingOrder="1"/>
    </xf>
    <xf numFmtId="4" fontId="0" fillId="0" borderId="0" xfId="0" applyNumberFormat="1" applyAlignment="1">
      <alignment vertical="center"/>
    </xf>
    <xf numFmtId="0" fontId="0" fillId="4" borderId="0" xfId="0" applyFill="1" applyAlignment="1">
      <alignment vertical="center"/>
    </xf>
    <xf numFmtId="0" fontId="0" fillId="4" borderId="0" xfId="0" applyFill="1" applyAlignment="1">
      <alignment horizontal="right"/>
    </xf>
    <xf numFmtId="0" fontId="0" fillId="4" borderId="0" xfId="0" applyFill="1" applyAlignment="1">
      <alignment horizontal="left"/>
    </xf>
    <xf numFmtId="40" fontId="0" fillId="0" borderId="0" xfId="0" applyNumberFormat="1" applyAlignment="1">
      <alignment vertical="center"/>
    </xf>
    <xf numFmtId="0" fontId="7" fillId="0" borderId="0" xfId="0" applyFont="1" applyAlignment="1">
      <alignment horizontal="left" vertical="center"/>
    </xf>
    <xf numFmtId="39" fontId="0" fillId="4" borderId="0" xfId="0" applyNumberFormat="1" applyFill="1"/>
    <xf numFmtId="0" fontId="0" fillId="0" borderId="12" xfId="0" applyBorder="1"/>
    <xf numFmtId="0" fontId="1" fillId="0" borderId="0" xfId="0" applyFont="1" applyAlignment="1">
      <alignment horizontal="center" vertical="center"/>
    </xf>
    <xf numFmtId="0" fontId="1" fillId="0" borderId="0" xfId="0" applyFont="1" applyAlignment="1">
      <alignment vertical="center"/>
    </xf>
    <xf numFmtId="0" fontId="19" fillId="0" borderId="0" xfId="0" applyFont="1" applyAlignment="1">
      <alignment vertical="center"/>
    </xf>
    <xf numFmtId="14" fontId="0" fillId="0" borderId="12" xfId="0" applyNumberFormat="1" applyBorder="1"/>
    <xf numFmtId="0" fontId="0" fillId="0" borderId="12" xfId="0" applyBorder="1" applyAlignment="1">
      <alignment wrapText="1"/>
    </xf>
    <xf numFmtId="164" fontId="20" fillId="5" borderId="12" xfId="1" applyFont="1" applyFill="1" applyBorder="1"/>
    <xf numFmtId="40" fontId="0" fillId="0" borderId="12" xfId="0" applyNumberFormat="1" applyBorder="1"/>
    <xf numFmtId="164" fontId="0" fillId="4" borderId="0" xfId="0" applyNumberFormat="1" applyFill="1"/>
    <xf numFmtId="0" fontId="20" fillId="6" borderId="12" xfId="0" applyFont="1" applyFill="1" applyBorder="1" applyAlignment="1">
      <alignment horizontal="center"/>
    </xf>
    <xf numFmtId="39" fontId="20" fillId="6" borderId="12" xfId="0" applyNumberFormat="1" applyFont="1" applyFill="1" applyBorder="1" applyAlignment="1">
      <alignment horizontal="center"/>
    </xf>
    <xf numFmtId="4" fontId="0" fillId="4" borderId="0" xfId="0" applyNumberFormat="1" applyFill="1"/>
    <xf numFmtId="0" fontId="8" fillId="2" borderId="2" xfId="0" applyFont="1" applyFill="1" applyBorder="1" applyAlignment="1">
      <alignment horizontal="center" vertical="center"/>
    </xf>
    <xf numFmtId="164" fontId="8" fillId="2" borderId="2" xfId="1" applyFont="1" applyFill="1" applyBorder="1" applyAlignment="1">
      <alignment horizontal="center" vertical="center" wrapText="1"/>
    </xf>
    <xf numFmtId="164" fontId="8" fillId="2" borderId="6" xfId="1" applyFont="1" applyFill="1" applyBorder="1" applyAlignment="1">
      <alignment horizontal="center" vertical="center" wrapText="1"/>
    </xf>
    <xf numFmtId="0" fontId="3" fillId="0" borderId="13" xfId="0" applyFont="1" applyBorder="1" applyAlignment="1">
      <alignment horizontal="center" vertical="center"/>
    </xf>
    <xf numFmtId="0" fontId="1" fillId="0" borderId="0" xfId="0" applyFont="1" applyAlignment="1">
      <alignment horizontal="center" vertical="center"/>
    </xf>
    <xf numFmtId="0" fontId="7" fillId="0" borderId="0" xfId="0" applyFont="1" applyAlignment="1">
      <alignment horizontal="left" vertical="center" wrapText="1"/>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12" fillId="0" borderId="0" xfId="0" applyFont="1" applyAlignment="1">
      <alignment horizontal="left" vertical="center" wrapText="1"/>
    </xf>
    <xf numFmtId="0" fontId="6" fillId="4" borderId="1" xfId="0" applyFont="1" applyFill="1" applyBorder="1" applyAlignment="1">
      <alignment horizontal="center" vertical="center" wrapText="1" readingOrder="1"/>
    </xf>
    <xf numFmtId="0" fontId="6" fillId="4" borderId="0" xfId="0" applyFont="1" applyFill="1" applyAlignment="1">
      <alignment horizontal="center" vertical="center" wrapText="1" readingOrder="1"/>
    </xf>
    <xf numFmtId="0" fontId="5" fillId="4" borderId="1" xfId="0" applyFont="1" applyFill="1" applyBorder="1" applyAlignment="1">
      <alignment horizontal="center" vertical="center" wrapText="1" readingOrder="1"/>
    </xf>
    <xf numFmtId="0" fontId="5" fillId="4" borderId="0" xfId="0" applyFont="1" applyFill="1" applyAlignment="1">
      <alignment horizontal="center" vertical="center" wrapText="1" readingOrder="1"/>
    </xf>
    <xf numFmtId="0" fontId="17" fillId="4" borderId="1" xfId="0" applyFont="1" applyFill="1" applyBorder="1" applyAlignment="1">
      <alignment horizontal="center" vertical="center"/>
    </xf>
    <xf numFmtId="0" fontId="17" fillId="4" borderId="0" xfId="0" applyFont="1" applyFill="1" applyAlignment="1">
      <alignment horizontal="center" vertical="center"/>
    </xf>
    <xf numFmtId="0" fontId="20" fillId="5" borderId="12" xfId="0" applyFont="1" applyFill="1" applyBorder="1" applyAlignment="1">
      <alignment horizontal="center"/>
    </xf>
    <xf numFmtId="0" fontId="18" fillId="4" borderId="1" xfId="0" applyFont="1" applyFill="1" applyBorder="1" applyAlignment="1">
      <alignment horizontal="center" vertical="center" wrapText="1" readingOrder="1"/>
    </xf>
    <xf numFmtId="0" fontId="18" fillId="4" borderId="0" xfId="0" applyFont="1" applyFill="1" applyAlignment="1">
      <alignment horizontal="center" vertical="center" wrapText="1" readingOrder="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389184</xdr:colOff>
      <xdr:row>0</xdr:row>
      <xdr:rowOff>36375</xdr:rowOff>
    </xdr:from>
    <xdr:to>
      <xdr:col>7</xdr:col>
      <xdr:colOff>3660</xdr:colOff>
      <xdr:row>2</xdr:row>
      <xdr:rowOff>243877</xdr:rowOff>
    </xdr:to>
    <xdr:pic>
      <xdr:nvPicPr>
        <xdr:cNvPr id="3" name="Picture 2" descr="A blue and red text on a black background&#10;&#10;Description automatically generated">
          <a:extLst>
            <a:ext uri="{FF2B5EF4-FFF2-40B4-BE49-F238E27FC236}">
              <a16:creationId xmlns:a16="http://schemas.microsoft.com/office/drawing/2014/main" id="{02334E49-9B77-4702-A93F-AA2FE8DECB4A}"/>
            </a:ext>
          </a:extLst>
        </xdr:cNvPr>
        <xdr:cNvPicPr>
          <a:picLocks noChangeAspect="1"/>
        </xdr:cNvPicPr>
      </xdr:nvPicPr>
      <xdr:blipFill rotWithShape="1">
        <a:blip xmlns:r="http://schemas.openxmlformats.org/officeDocument/2006/relationships" r:embed="rId1"/>
        <a:srcRect l="9305" t="12397" r="8556" b="23141"/>
        <a:stretch/>
      </xdr:blipFill>
      <xdr:spPr bwMode="auto">
        <a:xfrm>
          <a:off x="6232423" y="36375"/>
          <a:ext cx="1732481" cy="872951"/>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219075</xdr:colOff>
      <xdr:row>126</xdr:row>
      <xdr:rowOff>59055</xdr:rowOff>
    </xdr:from>
    <xdr:to>
      <xdr:col>4</xdr:col>
      <xdr:colOff>778764</xdr:colOff>
      <xdr:row>133</xdr:row>
      <xdr:rowOff>1905</xdr:rowOff>
    </xdr:to>
    <xdr:pic>
      <xdr:nvPicPr>
        <xdr:cNvPr id="3" name="Picture 2">
          <a:extLst>
            <a:ext uri="{FF2B5EF4-FFF2-40B4-BE49-F238E27FC236}">
              <a16:creationId xmlns:a16="http://schemas.microsoft.com/office/drawing/2014/main" id="{5BEB098D-194A-1ABE-632C-561442BC7ED1}"/>
            </a:ext>
          </a:extLst>
        </xdr:cNvPr>
        <xdr:cNvPicPr>
          <a:picLocks noChangeAspect="1"/>
        </xdr:cNvPicPr>
      </xdr:nvPicPr>
      <xdr:blipFill>
        <a:blip xmlns:r="http://schemas.openxmlformats.org/officeDocument/2006/relationships" r:embed="rId1"/>
        <a:stretch>
          <a:fillRect/>
        </a:stretch>
      </xdr:blipFill>
      <xdr:spPr>
        <a:xfrm>
          <a:off x="219075" y="81640680"/>
          <a:ext cx="7665339" cy="1139190"/>
        </a:xfrm>
        <a:prstGeom prst="rect">
          <a:avLst/>
        </a:prstGeom>
      </xdr:spPr>
    </xdr:pic>
    <xdr:clientData/>
  </xdr:twoCellAnchor>
  <xdr:twoCellAnchor editAs="oneCell">
    <xdr:from>
      <xdr:col>3</xdr:col>
      <xdr:colOff>200025</xdr:colOff>
      <xdr:row>0</xdr:row>
      <xdr:rowOff>135255</xdr:rowOff>
    </xdr:from>
    <xdr:to>
      <xdr:col>3</xdr:col>
      <xdr:colOff>2152650</xdr:colOff>
      <xdr:row>6</xdr:row>
      <xdr:rowOff>97155</xdr:rowOff>
    </xdr:to>
    <xdr:pic>
      <xdr:nvPicPr>
        <xdr:cNvPr id="4" name="Picture 3" descr="A blue and red text on a black background&#10;&#10;Description automatically generated">
          <a:extLst>
            <a:ext uri="{FF2B5EF4-FFF2-40B4-BE49-F238E27FC236}">
              <a16:creationId xmlns:a16="http://schemas.microsoft.com/office/drawing/2014/main" id="{B5BC59B0-3B4D-300C-CF84-BB4772605432}"/>
            </a:ext>
          </a:extLst>
        </xdr:cNvPr>
        <xdr:cNvPicPr>
          <a:picLocks noChangeAspect="1"/>
        </xdr:cNvPicPr>
      </xdr:nvPicPr>
      <xdr:blipFill rotWithShape="1">
        <a:blip xmlns:r="http://schemas.openxmlformats.org/officeDocument/2006/relationships" r:embed="rId2"/>
        <a:srcRect l="9305" t="12397" r="8556" b="23141"/>
        <a:stretch/>
      </xdr:blipFill>
      <xdr:spPr bwMode="auto">
        <a:xfrm>
          <a:off x="3248025" y="135255"/>
          <a:ext cx="1948815" cy="99822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BE2C4-4534-44EA-AFAE-0F618E153B4C}">
  <sheetPr>
    <tabColor theme="4" tint="-0.249977111117893"/>
  </sheetPr>
  <dimension ref="A1:R102"/>
  <sheetViews>
    <sheetView showGridLines="0" tabSelected="1" zoomScale="160" zoomScaleNormal="160" workbookViewId="0">
      <selection activeCell="A6" sqref="A6:P6"/>
    </sheetView>
  </sheetViews>
  <sheetFormatPr baseColWidth="10" defaultColWidth="13.33203125" defaultRowHeight="12.75" x14ac:dyDescent="0.2"/>
  <cols>
    <col min="1" max="1" width="50.1640625" style="1" customWidth="1"/>
    <col min="2" max="2" width="12" style="1" customWidth="1"/>
    <col min="3" max="3" width="13.1640625" style="1" customWidth="1"/>
    <col min="4" max="4" width="9.83203125" style="1" customWidth="1"/>
    <col min="5" max="5" width="9.6640625" style="1" customWidth="1"/>
    <col min="6" max="6" width="9.83203125" style="1" customWidth="1"/>
    <col min="7" max="7" width="11.5" style="1" customWidth="1"/>
    <col min="8" max="8" width="10.83203125" style="1" customWidth="1"/>
    <col min="9" max="9" width="10.33203125" style="1" customWidth="1"/>
    <col min="10" max="10" width="10.5" style="1" customWidth="1"/>
    <col min="11" max="11" width="11.1640625" style="1" customWidth="1"/>
    <col min="12" max="12" width="10.5" style="1" customWidth="1"/>
    <col min="13" max="13" width="9.6640625" style="1" customWidth="1"/>
    <col min="14" max="14" width="9.83203125" style="1" customWidth="1"/>
    <col min="15" max="15" width="9.1640625" style="1" customWidth="1"/>
    <col min="16" max="16" width="11.1640625" style="1" customWidth="1"/>
    <col min="17" max="16384" width="13.33203125" style="1"/>
  </cols>
  <sheetData>
    <row r="1" spans="1:17" ht="39" customHeight="1" x14ac:dyDescent="0.2">
      <c r="A1" s="36"/>
      <c r="B1" s="36"/>
      <c r="C1" s="36"/>
      <c r="D1" s="36"/>
      <c r="E1" s="36"/>
      <c r="F1" s="36"/>
      <c r="G1" s="36"/>
      <c r="H1" s="36"/>
      <c r="I1" s="36"/>
      <c r="J1" s="36"/>
      <c r="K1" s="36"/>
      <c r="L1" s="36"/>
      <c r="M1" s="36"/>
      <c r="N1" s="36"/>
      <c r="O1" s="36"/>
      <c r="P1" s="36"/>
    </row>
    <row r="2" spans="1:17" x14ac:dyDescent="0.2">
      <c r="A2" s="36"/>
      <c r="B2" s="36"/>
      <c r="C2" s="36"/>
      <c r="D2" s="36"/>
      <c r="E2" s="36"/>
      <c r="F2" s="36"/>
      <c r="G2" s="36"/>
      <c r="H2" s="36"/>
      <c r="I2" s="36"/>
      <c r="J2" s="36"/>
      <c r="K2" s="36"/>
      <c r="L2" s="36"/>
      <c r="M2" s="36"/>
      <c r="N2" s="36"/>
      <c r="O2" s="36"/>
      <c r="P2" s="36"/>
    </row>
    <row r="3" spans="1:17" ht="20.45" customHeight="1" x14ac:dyDescent="0.2">
      <c r="A3" s="66"/>
      <c r="B3" s="67"/>
      <c r="C3" s="67"/>
      <c r="D3" s="67"/>
      <c r="E3" s="67"/>
      <c r="F3" s="67"/>
      <c r="G3" s="67"/>
      <c r="H3" s="67"/>
      <c r="I3" s="67"/>
      <c r="J3" s="67"/>
      <c r="K3" s="67"/>
      <c r="L3" s="67"/>
      <c r="M3" s="67"/>
      <c r="N3" s="67"/>
      <c r="O3" s="67"/>
      <c r="P3" s="67"/>
    </row>
    <row r="4" spans="1:17" ht="13.15" customHeight="1" x14ac:dyDescent="0.2">
      <c r="A4" s="64" t="s">
        <v>1</v>
      </c>
      <c r="B4" s="65"/>
      <c r="C4" s="65"/>
      <c r="D4" s="65"/>
      <c r="E4" s="65"/>
      <c r="F4" s="65"/>
      <c r="G4" s="65"/>
      <c r="H4" s="65"/>
      <c r="I4" s="65"/>
      <c r="J4" s="65"/>
      <c r="K4" s="65"/>
      <c r="L4" s="65"/>
      <c r="M4" s="65"/>
      <c r="N4" s="65"/>
      <c r="O4" s="65"/>
      <c r="P4" s="65"/>
    </row>
    <row r="5" spans="1:17" ht="13.15" customHeight="1" x14ac:dyDescent="0.2">
      <c r="A5" s="68" t="s">
        <v>111</v>
      </c>
      <c r="B5" s="69"/>
      <c r="C5" s="69"/>
      <c r="D5" s="69"/>
      <c r="E5" s="69"/>
      <c r="F5" s="69"/>
      <c r="G5" s="69"/>
      <c r="H5" s="69"/>
      <c r="I5" s="69"/>
      <c r="J5" s="69"/>
      <c r="K5" s="69"/>
      <c r="L5" s="69"/>
      <c r="M5" s="69"/>
      <c r="N5" s="69"/>
      <c r="O5" s="69"/>
      <c r="P5" s="69"/>
    </row>
    <row r="6" spans="1:17" ht="15.75" customHeight="1" x14ac:dyDescent="0.2">
      <c r="A6" s="64" t="s">
        <v>2</v>
      </c>
      <c r="B6" s="65"/>
      <c r="C6" s="65"/>
      <c r="D6" s="65"/>
      <c r="E6" s="65"/>
      <c r="F6" s="65"/>
      <c r="G6" s="65"/>
      <c r="H6" s="65"/>
      <c r="I6" s="65"/>
      <c r="J6" s="65"/>
      <c r="K6" s="65"/>
      <c r="L6" s="65"/>
      <c r="M6" s="65"/>
      <c r="N6" s="65"/>
      <c r="O6" s="65"/>
      <c r="P6" s="65"/>
    </row>
    <row r="7" spans="1:17" ht="15.75" customHeight="1" x14ac:dyDescent="0.2">
      <c r="A7" s="67" t="s">
        <v>286</v>
      </c>
      <c r="B7" s="67"/>
      <c r="C7" s="67"/>
      <c r="D7" s="67"/>
      <c r="E7" s="67"/>
      <c r="F7" s="67"/>
      <c r="G7" s="67"/>
      <c r="H7" s="67"/>
      <c r="I7" s="67"/>
      <c r="J7" s="67"/>
      <c r="K7" s="67"/>
      <c r="L7" s="67"/>
      <c r="M7" s="67"/>
      <c r="N7" s="67"/>
      <c r="O7" s="67"/>
      <c r="P7" s="67"/>
    </row>
    <row r="8" spans="1:17" ht="15.75" x14ac:dyDescent="0.2">
      <c r="A8" s="64" t="s">
        <v>96</v>
      </c>
      <c r="B8" s="65"/>
      <c r="C8" s="65"/>
      <c r="D8" s="65"/>
      <c r="E8" s="65"/>
      <c r="F8" s="65"/>
      <c r="G8" s="65"/>
      <c r="H8" s="65"/>
      <c r="I8" s="65"/>
      <c r="J8" s="65"/>
      <c r="K8" s="65"/>
      <c r="L8" s="65"/>
      <c r="M8" s="65"/>
      <c r="N8" s="65"/>
      <c r="O8" s="65"/>
      <c r="P8" s="65"/>
    </row>
    <row r="9" spans="1:17" ht="25.5" customHeight="1" x14ac:dyDescent="0.2">
      <c r="A9" s="54" t="s">
        <v>3</v>
      </c>
      <c r="B9" s="55" t="s">
        <v>4</v>
      </c>
      <c r="C9" s="55" t="s">
        <v>5</v>
      </c>
      <c r="D9" s="60" t="s">
        <v>6</v>
      </c>
      <c r="E9" s="61"/>
      <c r="F9" s="61"/>
      <c r="G9" s="61"/>
      <c r="H9" s="61"/>
      <c r="I9" s="61"/>
      <c r="J9" s="61"/>
      <c r="K9" s="61"/>
      <c r="L9" s="61"/>
      <c r="M9" s="61"/>
      <c r="N9" s="61"/>
      <c r="O9" s="61"/>
      <c r="P9" s="62"/>
    </row>
    <row r="10" spans="1:17" x14ac:dyDescent="0.2">
      <c r="A10" s="54"/>
      <c r="B10" s="56"/>
      <c r="C10" s="56"/>
      <c r="D10" s="2" t="s">
        <v>7</v>
      </c>
      <c r="E10" s="2" t="s">
        <v>8</v>
      </c>
      <c r="F10" s="2" t="s">
        <v>9</v>
      </c>
      <c r="G10" s="2" t="s">
        <v>10</v>
      </c>
      <c r="H10" s="3" t="s">
        <v>11</v>
      </c>
      <c r="I10" s="2" t="s">
        <v>12</v>
      </c>
      <c r="J10" s="3" t="s">
        <v>13</v>
      </c>
      <c r="K10" s="2" t="s">
        <v>14</v>
      </c>
      <c r="L10" s="2" t="s">
        <v>15</v>
      </c>
      <c r="M10" s="2" t="s">
        <v>16</v>
      </c>
      <c r="N10" s="2" t="s">
        <v>17</v>
      </c>
      <c r="O10" s="3" t="s">
        <v>18</v>
      </c>
      <c r="P10" s="2" t="s">
        <v>19</v>
      </c>
    </row>
    <row r="11" spans="1:17" x14ac:dyDescent="0.2">
      <c r="A11" s="4" t="s">
        <v>20</v>
      </c>
      <c r="B11" s="25"/>
      <c r="C11" s="25"/>
      <c r="D11" s="25"/>
      <c r="E11" s="25"/>
      <c r="F11" s="25"/>
      <c r="G11" s="25"/>
      <c r="H11" s="25"/>
      <c r="I11" s="25"/>
      <c r="J11" s="25"/>
      <c r="K11" s="25"/>
      <c r="L11" s="25"/>
      <c r="M11" s="25"/>
      <c r="N11" s="25"/>
      <c r="O11" s="25"/>
      <c r="P11" s="25"/>
    </row>
    <row r="12" spans="1:17" x14ac:dyDescent="0.2">
      <c r="A12" s="5" t="s">
        <v>21</v>
      </c>
      <c r="B12" s="27">
        <f t="shared" ref="B12:C12" si="0">B13+B14+B17+B15+B16</f>
        <v>1150190592</v>
      </c>
      <c r="C12" s="27">
        <f t="shared" si="0"/>
        <v>1111912631</v>
      </c>
      <c r="D12" s="27">
        <f t="shared" ref="D12" si="1">D13+D14+D17+D15+D16</f>
        <v>71164544.950000003</v>
      </c>
      <c r="E12" s="27">
        <f t="shared" ref="E12" si="2">E13+E14+E17+E15+E16</f>
        <v>71645890.219999999</v>
      </c>
      <c r="F12" s="27">
        <f t="shared" ref="F12:N12" si="3">F13+F14+F17+F15+F16</f>
        <v>71877554.00999999</v>
      </c>
      <c r="G12" s="27">
        <f t="shared" si="3"/>
        <v>71202880.409999996</v>
      </c>
      <c r="H12" s="27">
        <f t="shared" si="3"/>
        <v>128465937.00999998</v>
      </c>
      <c r="I12" s="27">
        <f t="shared" si="3"/>
        <v>77462597.209999993</v>
      </c>
      <c r="J12" s="27">
        <f t="shared" si="3"/>
        <v>85046468.340000004</v>
      </c>
      <c r="K12" s="27">
        <f t="shared" si="3"/>
        <v>75438704.889999986</v>
      </c>
      <c r="L12" s="27">
        <f t="shared" si="3"/>
        <v>73139882.400000006</v>
      </c>
      <c r="M12" s="27">
        <f t="shared" si="3"/>
        <v>0</v>
      </c>
      <c r="N12" s="27">
        <f t="shared" si="3"/>
        <v>0</v>
      </c>
      <c r="O12" s="27">
        <f t="shared" ref="O12" si="4">O13+O14+O17+O15+O16</f>
        <v>0</v>
      </c>
      <c r="P12" s="27">
        <f>P13+P14+P17+P15+P16</f>
        <v>725444459.44000006</v>
      </c>
    </row>
    <row r="13" spans="1:17" x14ac:dyDescent="0.2">
      <c r="A13" s="7" t="s">
        <v>22</v>
      </c>
      <c r="B13" s="29">
        <v>823052080</v>
      </c>
      <c r="C13" s="29">
        <v>782984709</v>
      </c>
      <c r="D13" s="29">
        <v>59477326.700000003</v>
      </c>
      <c r="E13" s="29">
        <v>59538223.659999996</v>
      </c>
      <c r="F13" s="29">
        <v>59917465.699999988</v>
      </c>
      <c r="G13" s="29">
        <v>59383031.189999998</v>
      </c>
      <c r="H13" s="29">
        <v>61667334.439999983</v>
      </c>
      <c r="I13" s="29">
        <v>64952807.769999996</v>
      </c>
      <c r="J13" s="29">
        <v>61763372.869999997</v>
      </c>
      <c r="K13" s="29">
        <v>63068427.209999993</v>
      </c>
      <c r="L13" s="29">
        <v>60998308.599999994</v>
      </c>
      <c r="M13" s="29">
        <v>0</v>
      </c>
      <c r="N13" s="29">
        <v>0</v>
      </c>
      <c r="O13" s="29">
        <v>0</v>
      </c>
      <c r="P13" s="29">
        <f>D13+E13+F13+G13+H13+I13+J13+K13+L13+M13+N13+O13</f>
        <v>550766298.13999999</v>
      </c>
    </row>
    <row r="14" spans="1:17" x14ac:dyDescent="0.2">
      <c r="A14" s="7" t="s">
        <v>23</v>
      </c>
      <c r="B14" s="29">
        <v>168849728</v>
      </c>
      <c r="C14" s="29">
        <v>173281447</v>
      </c>
      <c r="D14" s="29">
        <v>2733500</v>
      </c>
      <c r="E14" s="29">
        <v>3168271</v>
      </c>
      <c r="F14" s="29">
        <v>2978659</v>
      </c>
      <c r="G14" s="29">
        <v>2869558</v>
      </c>
      <c r="H14" s="29">
        <v>57678290.429999992</v>
      </c>
      <c r="I14" s="29">
        <v>2897558</v>
      </c>
      <c r="J14" s="29">
        <v>13988367.290000001</v>
      </c>
      <c r="K14" s="29">
        <v>3065817</v>
      </c>
      <c r="L14" s="29">
        <v>2914751.59</v>
      </c>
      <c r="M14" s="29">
        <v>0</v>
      </c>
      <c r="N14" s="29">
        <v>0</v>
      </c>
      <c r="O14" s="29">
        <v>0</v>
      </c>
      <c r="P14" s="29">
        <f t="shared" ref="P14:P37" si="5">D14+E14+F14+G14+H14+I14+J14+K14+L14+M14+N14+O14</f>
        <v>92294772.310000002</v>
      </c>
    </row>
    <row r="15" spans="1:17" x14ac:dyDescent="0.2">
      <c r="A15" s="9" t="s">
        <v>24</v>
      </c>
      <c r="B15" s="29">
        <v>0</v>
      </c>
      <c r="C15" s="29">
        <v>0</v>
      </c>
      <c r="D15" s="29">
        <v>0</v>
      </c>
      <c r="E15" s="29">
        <v>0</v>
      </c>
      <c r="F15" s="29">
        <v>0</v>
      </c>
      <c r="G15" s="29">
        <v>0</v>
      </c>
      <c r="H15" s="29">
        <v>0</v>
      </c>
      <c r="I15" s="29">
        <v>0</v>
      </c>
      <c r="J15" s="29">
        <v>0</v>
      </c>
      <c r="K15" s="29">
        <v>0</v>
      </c>
      <c r="L15" s="29">
        <v>0</v>
      </c>
      <c r="M15" s="29">
        <v>0</v>
      </c>
      <c r="N15" s="29">
        <v>0</v>
      </c>
      <c r="O15" s="29">
        <v>0</v>
      </c>
      <c r="P15" s="29">
        <f t="shared" si="5"/>
        <v>0</v>
      </c>
      <c r="Q15" s="10"/>
    </row>
    <row r="16" spans="1:17" x14ac:dyDescent="0.2">
      <c r="A16" s="9" t="s">
        <v>25</v>
      </c>
      <c r="B16" s="29">
        <v>51950000</v>
      </c>
      <c r="C16" s="29">
        <v>44402078</v>
      </c>
      <c r="D16" s="29">
        <v>0</v>
      </c>
      <c r="E16" s="29">
        <v>0</v>
      </c>
      <c r="F16" s="29">
        <v>0</v>
      </c>
      <c r="G16" s="29">
        <v>0</v>
      </c>
      <c r="H16" s="29">
        <v>0</v>
      </c>
      <c r="I16" s="29">
        <v>0</v>
      </c>
      <c r="J16" s="29">
        <v>0</v>
      </c>
      <c r="K16" s="29">
        <v>0</v>
      </c>
      <c r="L16" s="29">
        <v>0</v>
      </c>
      <c r="M16" s="29">
        <v>0</v>
      </c>
      <c r="N16" s="29">
        <v>0</v>
      </c>
      <c r="O16" s="29">
        <v>0</v>
      </c>
      <c r="P16" s="29">
        <f t="shared" si="5"/>
        <v>0</v>
      </c>
    </row>
    <row r="17" spans="1:16" x14ac:dyDescent="0.2">
      <c r="A17" s="9" t="s">
        <v>26</v>
      </c>
      <c r="B17" s="29">
        <v>106338784</v>
      </c>
      <c r="C17" s="29">
        <v>111244397</v>
      </c>
      <c r="D17" s="29">
        <v>8953718.25</v>
      </c>
      <c r="E17" s="29">
        <v>8939395.5600000005</v>
      </c>
      <c r="F17" s="29">
        <v>8981429.3099999987</v>
      </c>
      <c r="G17" s="29">
        <v>8950291.2200000007</v>
      </c>
      <c r="H17" s="29">
        <v>9120312.1400000006</v>
      </c>
      <c r="I17" s="29">
        <v>9612231.4399999995</v>
      </c>
      <c r="J17" s="29">
        <v>9294728.1799999997</v>
      </c>
      <c r="K17" s="29">
        <v>9304460.6799999997</v>
      </c>
      <c r="L17" s="29">
        <v>9226822.2100000009</v>
      </c>
      <c r="M17" s="29">
        <v>0</v>
      </c>
      <c r="N17" s="29">
        <v>0</v>
      </c>
      <c r="O17" s="29">
        <v>0</v>
      </c>
      <c r="P17" s="29">
        <f t="shared" si="5"/>
        <v>82383388.99000001</v>
      </c>
    </row>
    <row r="18" spans="1:16" x14ac:dyDescent="0.2">
      <c r="A18" s="5" t="s">
        <v>27</v>
      </c>
      <c r="B18" s="27">
        <f t="shared" ref="B18:C18" si="6">B19+B20+B21+B22+B23+B24+B25+B26+B27</f>
        <v>408568897</v>
      </c>
      <c r="C18" s="27">
        <f t="shared" si="6"/>
        <v>489324141.13999999</v>
      </c>
      <c r="D18" s="27">
        <f t="shared" ref="D18" si="7">D19+D20+D21+D22+D23+D24+D25+D26+D27</f>
        <v>10239272.6</v>
      </c>
      <c r="E18" s="27">
        <f t="shared" ref="E18" si="8">E19+E20+E21+E22+E23+E24+E25+E26+E27</f>
        <v>12234506.229999999</v>
      </c>
      <c r="F18" s="27">
        <f t="shared" ref="F18:N18" si="9">F19+F20+F21+F22+F23+F24+F25+F26+F27</f>
        <v>23808621.049999997</v>
      </c>
      <c r="G18" s="27">
        <f t="shared" si="9"/>
        <v>30304697.300000004</v>
      </c>
      <c r="H18" s="27">
        <f t="shared" si="9"/>
        <v>49149187.300000004</v>
      </c>
      <c r="I18" s="27">
        <f t="shared" si="9"/>
        <v>23542438.539999999</v>
      </c>
      <c r="J18" s="27">
        <f t="shared" si="9"/>
        <v>37640108.49000001</v>
      </c>
      <c r="K18" s="27">
        <f t="shared" si="9"/>
        <v>25727664.570000004</v>
      </c>
      <c r="L18" s="27">
        <f t="shared" si="9"/>
        <v>37580768.399999999</v>
      </c>
      <c r="M18" s="27">
        <f t="shared" si="9"/>
        <v>0</v>
      </c>
      <c r="N18" s="27">
        <f t="shared" si="9"/>
        <v>0</v>
      </c>
      <c r="O18" s="27">
        <f t="shared" ref="O18:P18" si="10">O19+O20+O21+O22+O23+O24+O25+O26+O27</f>
        <v>0</v>
      </c>
      <c r="P18" s="27">
        <f t="shared" si="10"/>
        <v>250227264.48000002</v>
      </c>
    </row>
    <row r="19" spans="1:16" x14ac:dyDescent="0.2">
      <c r="A19" s="7" t="s">
        <v>28</v>
      </c>
      <c r="B19" s="29">
        <v>115848249</v>
      </c>
      <c r="C19" s="29">
        <v>115848249</v>
      </c>
      <c r="D19" s="29">
        <v>7836557.71</v>
      </c>
      <c r="E19" s="29">
        <v>6680065.7199999988</v>
      </c>
      <c r="F19" s="29">
        <v>7009586.3299999991</v>
      </c>
      <c r="G19" s="29">
        <v>9629656.3500000015</v>
      </c>
      <c r="H19" s="29">
        <v>7597762.1500000004</v>
      </c>
      <c r="I19" s="29">
        <v>8265324.1000000006</v>
      </c>
      <c r="J19" s="29">
        <v>10886709.770000001</v>
      </c>
      <c r="K19" s="29">
        <v>8481350.25</v>
      </c>
      <c r="L19" s="29">
        <v>6096040.54</v>
      </c>
      <c r="M19" s="29">
        <v>0</v>
      </c>
      <c r="N19" s="29">
        <v>0</v>
      </c>
      <c r="O19" s="29">
        <v>0</v>
      </c>
      <c r="P19" s="29">
        <f t="shared" si="5"/>
        <v>72483052.920000002</v>
      </c>
    </row>
    <row r="20" spans="1:16" x14ac:dyDescent="0.2">
      <c r="A20" s="9" t="s">
        <v>29</v>
      </c>
      <c r="B20" s="29">
        <v>22510000</v>
      </c>
      <c r="C20" s="29">
        <v>30031517</v>
      </c>
      <c r="D20" s="29">
        <v>0</v>
      </c>
      <c r="E20" s="29">
        <v>80169.2</v>
      </c>
      <c r="F20" s="29">
        <v>1884092.68</v>
      </c>
      <c r="G20" s="29">
        <v>2283442.08</v>
      </c>
      <c r="H20" s="29">
        <v>1267962.1200000001</v>
      </c>
      <c r="I20" s="29">
        <v>329665.99</v>
      </c>
      <c r="J20" s="29">
        <v>4488166.75</v>
      </c>
      <c r="K20" s="29">
        <v>1056766.71</v>
      </c>
      <c r="L20" s="29">
        <v>1894295.15</v>
      </c>
      <c r="M20" s="29">
        <v>0</v>
      </c>
      <c r="N20" s="29">
        <v>0</v>
      </c>
      <c r="O20" s="29">
        <v>0</v>
      </c>
      <c r="P20" s="29">
        <f t="shared" si="5"/>
        <v>13284560.680000002</v>
      </c>
    </row>
    <row r="21" spans="1:16" x14ac:dyDescent="0.2">
      <c r="A21" s="7" t="s">
        <v>30</v>
      </c>
      <c r="B21" s="29">
        <v>19704353</v>
      </c>
      <c r="C21" s="29">
        <v>15545020</v>
      </c>
      <c r="D21" s="29">
        <v>0</v>
      </c>
      <c r="E21" s="29">
        <v>0</v>
      </c>
      <c r="F21" s="29">
        <v>0</v>
      </c>
      <c r="G21" s="29">
        <v>1365639.68</v>
      </c>
      <c r="H21" s="29">
        <v>801305.44</v>
      </c>
      <c r="I21" s="29">
        <v>355281.64</v>
      </c>
      <c r="J21" s="29">
        <v>470258.41000000003</v>
      </c>
      <c r="K21" s="29">
        <v>396486.79000000004</v>
      </c>
      <c r="L21" s="29">
        <v>2603488.5300000003</v>
      </c>
      <c r="M21" s="29">
        <v>0</v>
      </c>
      <c r="N21" s="29">
        <v>0</v>
      </c>
      <c r="O21" s="29">
        <v>0</v>
      </c>
      <c r="P21" s="29">
        <f t="shared" si="5"/>
        <v>5992460.4900000002</v>
      </c>
    </row>
    <row r="22" spans="1:16" x14ac:dyDescent="0.2">
      <c r="A22" s="7" t="s">
        <v>31</v>
      </c>
      <c r="B22" s="29">
        <v>5400000</v>
      </c>
      <c r="C22" s="29">
        <v>14309761.140000001</v>
      </c>
      <c r="D22" s="29">
        <v>256635.12</v>
      </c>
      <c r="E22" s="29">
        <v>669004.25</v>
      </c>
      <c r="F22" s="29">
        <v>205140.61</v>
      </c>
      <c r="G22" s="29">
        <v>1425462.68</v>
      </c>
      <c r="H22" s="29">
        <v>557331.19999999995</v>
      </c>
      <c r="I22" s="29">
        <v>594001.06999999995</v>
      </c>
      <c r="J22" s="29">
        <v>648740.49</v>
      </c>
      <c r="K22" s="29">
        <v>5186406.46</v>
      </c>
      <c r="L22" s="29">
        <v>0</v>
      </c>
      <c r="M22" s="29">
        <v>0</v>
      </c>
      <c r="N22" s="29">
        <v>0</v>
      </c>
      <c r="O22" s="29">
        <v>0</v>
      </c>
      <c r="P22" s="29">
        <f t="shared" si="5"/>
        <v>9542721.879999999</v>
      </c>
    </row>
    <row r="23" spans="1:16" x14ac:dyDescent="0.2">
      <c r="A23" s="7" t="s">
        <v>32</v>
      </c>
      <c r="B23" s="29">
        <v>22450000</v>
      </c>
      <c r="C23" s="29">
        <v>50201436</v>
      </c>
      <c r="D23" s="29">
        <v>904231.83000000007</v>
      </c>
      <c r="E23" s="29">
        <v>734406.64</v>
      </c>
      <c r="F23" s="29">
        <v>3462844.9299999997</v>
      </c>
      <c r="G23" s="29">
        <v>1162608.67</v>
      </c>
      <c r="H23" s="29">
        <v>3766785.8099999996</v>
      </c>
      <c r="I23" s="29">
        <v>4594702.01</v>
      </c>
      <c r="J23" s="29">
        <v>4102151.5500000003</v>
      </c>
      <c r="K23" s="29">
        <v>1954509.5899999999</v>
      </c>
      <c r="L23" s="29">
        <v>2156448.6500000004</v>
      </c>
      <c r="M23" s="29">
        <v>0</v>
      </c>
      <c r="N23" s="29">
        <v>0</v>
      </c>
      <c r="O23" s="29">
        <v>0</v>
      </c>
      <c r="P23" s="29">
        <f t="shared" si="5"/>
        <v>22838689.68</v>
      </c>
    </row>
    <row r="24" spans="1:16" x14ac:dyDescent="0.2">
      <c r="A24" s="7" t="s">
        <v>33</v>
      </c>
      <c r="B24" s="29">
        <v>19680000</v>
      </c>
      <c r="C24" s="29">
        <v>18213975</v>
      </c>
      <c r="D24" s="29">
        <v>1031057.94</v>
      </c>
      <c r="E24" s="29">
        <v>1047740.62</v>
      </c>
      <c r="F24" s="29">
        <v>1022574.46</v>
      </c>
      <c r="G24" s="29">
        <v>1037611.91</v>
      </c>
      <c r="H24" s="29">
        <v>1360031.67</v>
      </c>
      <c r="I24" s="29">
        <v>1053517.99</v>
      </c>
      <c r="J24" s="29">
        <v>1149799.9100000001</v>
      </c>
      <c r="K24" s="29">
        <v>4004830.44</v>
      </c>
      <c r="L24" s="29">
        <v>1142169.02</v>
      </c>
      <c r="M24" s="29">
        <v>0</v>
      </c>
      <c r="N24" s="29">
        <v>0</v>
      </c>
      <c r="O24" s="29">
        <v>0</v>
      </c>
      <c r="P24" s="29">
        <f t="shared" si="5"/>
        <v>12849333.959999999</v>
      </c>
    </row>
    <row r="25" spans="1:16" ht="16.149999999999999" customHeight="1" x14ac:dyDescent="0.2">
      <c r="A25" s="9" t="s">
        <v>34</v>
      </c>
      <c r="B25" s="29">
        <v>10139000</v>
      </c>
      <c r="C25" s="29">
        <v>15121023</v>
      </c>
      <c r="D25" s="29">
        <v>0</v>
      </c>
      <c r="E25" s="29">
        <v>261775.26</v>
      </c>
      <c r="F25" s="29">
        <v>871278.29</v>
      </c>
      <c r="G25" s="29">
        <v>1008367.4800000001</v>
      </c>
      <c r="H25" s="29">
        <v>353906.72</v>
      </c>
      <c r="I25" s="29">
        <v>1974430.8299999996</v>
      </c>
      <c r="J25" s="29">
        <v>734317.51</v>
      </c>
      <c r="K25" s="29">
        <v>185806.16</v>
      </c>
      <c r="L25" s="29">
        <v>465194.44</v>
      </c>
      <c r="M25" s="29">
        <v>0</v>
      </c>
      <c r="N25" s="29">
        <v>0</v>
      </c>
      <c r="O25" s="29">
        <v>0</v>
      </c>
      <c r="P25" s="29">
        <f t="shared" si="5"/>
        <v>5855076.6900000004</v>
      </c>
    </row>
    <row r="26" spans="1:16" x14ac:dyDescent="0.2">
      <c r="A26" s="9" t="s">
        <v>35</v>
      </c>
      <c r="B26" s="29">
        <v>147337295</v>
      </c>
      <c r="C26" s="29">
        <v>179510752</v>
      </c>
      <c r="D26" s="29">
        <v>198240</v>
      </c>
      <c r="E26" s="29">
        <v>596156.6399999999</v>
      </c>
      <c r="F26" s="29">
        <v>4138871.25</v>
      </c>
      <c r="G26" s="29">
        <v>11018513.529999999</v>
      </c>
      <c r="H26" s="29">
        <v>30218160.370000001</v>
      </c>
      <c r="I26" s="29">
        <v>726629.90999999992</v>
      </c>
      <c r="J26" s="29">
        <v>8951330.5800000001</v>
      </c>
      <c r="K26" s="29">
        <v>1108541.71</v>
      </c>
      <c r="L26" s="29">
        <v>18177115.620000001</v>
      </c>
      <c r="M26" s="29">
        <v>0</v>
      </c>
      <c r="N26" s="29">
        <v>0</v>
      </c>
      <c r="O26" s="29">
        <v>0</v>
      </c>
      <c r="P26" s="29">
        <f t="shared" si="5"/>
        <v>75133559.609999999</v>
      </c>
    </row>
    <row r="27" spans="1:16" x14ac:dyDescent="0.2">
      <c r="A27" s="9" t="s">
        <v>36</v>
      </c>
      <c r="B27" s="29">
        <v>45500000</v>
      </c>
      <c r="C27" s="29">
        <v>50542408</v>
      </c>
      <c r="D27" s="29">
        <v>12550</v>
      </c>
      <c r="E27" s="29">
        <v>2165187.9</v>
      </c>
      <c r="F27" s="29">
        <v>5214232.5</v>
      </c>
      <c r="G27" s="29">
        <v>1373394.92</v>
      </c>
      <c r="H27" s="29">
        <v>3225941.82</v>
      </c>
      <c r="I27" s="29">
        <v>5648885</v>
      </c>
      <c r="J27" s="29">
        <v>6208633.5200000005</v>
      </c>
      <c r="K27" s="29">
        <v>3352966.46</v>
      </c>
      <c r="L27" s="29">
        <v>5046016.45</v>
      </c>
      <c r="M27" s="29">
        <v>0</v>
      </c>
      <c r="N27" s="29">
        <v>0</v>
      </c>
      <c r="O27" s="29">
        <v>0</v>
      </c>
      <c r="P27" s="29">
        <f t="shared" si="5"/>
        <v>32247808.57</v>
      </c>
    </row>
    <row r="28" spans="1:16" x14ac:dyDescent="0.2">
      <c r="A28" s="5" t="s">
        <v>37</v>
      </c>
      <c r="B28" s="27">
        <f t="shared" ref="B28:C28" si="11">B37+B35+B34+B33+B32+B31+B30+B29+B36</f>
        <v>51091500</v>
      </c>
      <c r="C28" s="27">
        <f t="shared" si="11"/>
        <v>53995902</v>
      </c>
      <c r="D28" s="27">
        <f t="shared" ref="D28" si="12">D37+D35+D34+D33+D32+D31+D30+D29+D36</f>
        <v>1449100</v>
      </c>
      <c r="E28" s="27">
        <f t="shared" ref="E28" si="13">E37+E35+E34+E33+E32+E31+E30+E29+E36</f>
        <v>1481000</v>
      </c>
      <c r="F28" s="27">
        <f t="shared" ref="F28:N28" si="14">F37+F35+F34+F33+F32+F31+F30+F29+F36</f>
        <v>3036027.13</v>
      </c>
      <c r="G28" s="27">
        <f t="shared" si="14"/>
        <v>6800508.5499999998</v>
      </c>
      <c r="H28" s="27">
        <f t="shared" si="14"/>
        <v>1598417.5499999998</v>
      </c>
      <c r="I28" s="27">
        <f t="shared" si="14"/>
        <v>7543192.6400000006</v>
      </c>
      <c r="J28" s="27">
        <f t="shared" si="14"/>
        <v>2098500.58</v>
      </c>
      <c r="K28" s="27">
        <f t="shared" si="14"/>
        <v>2657418.79</v>
      </c>
      <c r="L28" s="27">
        <f t="shared" si="14"/>
        <v>2365718.6199999996</v>
      </c>
      <c r="M28" s="27">
        <f t="shared" si="14"/>
        <v>0</v>
      </c>
      <c r="N28" s="27">
        <f t="shared" si="14"/>
        <v>0</v>
      </c>
      <c r="O28" s="27">
        <f t="shared" ref="O28:P28" si="15">O37+O35+O34+O33+O32+O31+O30+O29+O36</f>
        <v>0</v>
      </c>
      <c r="P28" s="27">
        <f t="shared" si="15"/>
        <v>29029883.859999999</v>
      </c>
    </row>
    <row r="29" spans="1:16" ht="10.9" customHeight="1" x14ac:dyDescent="0.2">
      <c r="A29" s="30" t="s">
        <v>38</v>
      </c>
      <c r="B29" s="29">
        <v>3250000</v>
      </c>
      <c r="C29" s="29">
        <v>4568462</v>
      </c>
      <c r="D29" s="29">
        <v>0</v>
      </c>
      <c r="E29" s="29">
        <v>0</v>
      </c>
      <c r="F29" s="29">
        <v>326036.7</v>
      </c>
      <c r="G29" s="29">
        <v>853468.53</v>
      </c>
      <c r="H29" s="29">
        <v>154324.96</v>
      </c>
      <c r="I29" s="29">
        <v>488003.91</v>
      </c>
      <c r="J29" s="29">
        <v>303720.3</v>
      </c>
      <c r="K29" s="29">
        <v>146640</v>
      </c>
      <c r="L29" s="29">
        <v>0</v>
      </c>
      <c r="M29" s="29">
        <v>0</v>
      </c>
      <c r="N29" s="29">
        <v>0</v>
      </c>
      <c r="O29" s="29">
        <v>0</v>
      </c>
      <c r="P29" s="29">
        <f t="shared" si="5"/>
        <v>2272194.4</v>
      </c>
    </row>
    <row r="30" spans="1:16" ht="10.9" customHeight="1" x14ac:dyDescent="0.2">
      <c r="A30" s="28" t="s">
        <v>39</v>
      </c>
      <c r="B30" s="29">
        <v>560000</v>
      </c>
      <c r="C30" s="29">
        <v>1051387</v>
      </c>
      <c r="D30" s="29">
        <v>0</v>
      </c>
      <c r="E30" s="29">
        <v>0</v>
      </c>
      <c r="F30" s="29">
        <v>0</v>
      </c>
      <c r="G30" s="29">
        <v>0</v>
      </c>
      <c r="H30" s="29">
        <v>5947.2</v>
      </c>
      <c r="I30" s="29">
        <v>107999.74</v>
      </c>
      <c r="J30" s="29">
        <v>0</v>
      </c>
      <c r="K30" s="29">
        <v>190924</v>
      </c>
      <c r="L30" s="29">
        <v>0</v>
      </c>
      <c r="M30" s="29">
        <v>0</v>
      </c>
      <c r="N30" s="29">
        <v>0</v>
      </c>
      <c r="O30" s="29">
        <v>0</v>
      </c>
      <c r="P30" s="29">
        <f t="shared" si="5"/>
        <v>304870.94</v>
      </c>
    </row>
    <row r="31" spans="1:16" ht="10.9" customHeight="1" x14ac:dyDescent="0.2">
      <c r="A31" s="30" t="s">
        <v>40</v>
      </c>
      <c r="B31" s="29">
        <v>2622000</v>
      </c>
      <c r="C31" s="29">
        <v>2001778</v>
      </c>
      <c r="D31" s="29">
        <v>0</v>
      </c>
      <c r="E31" s="29">
        <v>0</v>
      </c>
      <c r="F31" s="29">
        <v>0</v>
      </c>
      <c r="G31" s="29">
        <v>715367.2</v>
      </c>
      <c r="H31" s="29">
        <v>226152.9</v>
      </c>
      <c r="I31" s="29">
        <v>33040</v>
      </c>
      <c r="J31" s="29">
        <v>0</v>
      </c>
      <c r="K31" s="29">
        <v>0</v>
      </c>
      <c r="L31" s="29">
        <v>0</v>
      </c>
      <c r="M31" s="29">
        <v>0</v>
      </c>
      <c r="N31" s="29">
        <v>0</v>
      </c>
      <c r="O31" s="29">
        <v>0</v>
      </c>
      <c r="P31" s="29">
        <f t="shared" si="5"/>
        <v>974560.1</v>
      </c>
    </row>
    <row r="32" spans="1:16" ht="10.9" customHeight="1" x14ac:dyDescent="0.2">
      <c r="A32" s="28" t="s">
        <v>41</v>
      </c>
      <c r="B32" s="29">
        <v>50000</v>
      </c>
      <c r="C32" s="29">
        <v>146644</v>
      </c>
      <c r="D32" s="29">
        <v>0</v>
      </c>
      <c r="E32" s="29">
        <v>0</v>
      </c>
      <c r="F32" s="29">
        <v>0</v>
      </c>
      <c r="G32" s="29">
        <v>0</v>
      </c>
      <c r="H32" s="29">
        <v>0</v>
      </c>
      <c r="I32" s="29">
        <v>0</v>
      </c>
      <c r="J32" s="29">
        <v>0</v>
      </c>
      <c r="K32" s="29">
        <v>146560</v>
      </c>
      <c r="L32" s="29">
        <v>0</v>
      </c>
      <c r="M32" s="29">
        <v>0</v>
      </c>
      <c r="N32" s="29">
        <v>0</v>
      </c>
      <c r="O32" s="29">
        <v>0</v>
      </c>
      <c r="P32" s="29">
        <f t="shared" si="5"/>
        <v>146560</v>
      </c>
    </row>
    <row r="33" spans="1:16" ht="10.9" customHeight="1" x14ac:dyDescent="0.2">
      <c r="A33" s="30" t="s">
        <v>42</v>
      </c>
      <c r="B33" s="29">
        <v>620000</v>
      </c>
      <c r="C33" s="29">
        <v>399707</v>
      </c>
      <c r="D33" s="29">
        <v>0</v>
      </c>
      <c r="E33" s="29">
        <v>0</v>
      </c>
      <c r="F33" s="29">
        <v>0</v>
      </c>
      <c r="G33" s="29">
        <v>1132.8</v>
      </c>
      <c r="H33" s="29">
        <v>0</v>
      </c>
      <c r="I33" s="29">
        <v>0</v>
      </c>
      <c r="J33" s="29">
        <v>50445</v>
      </c>
      <c r="K33" s="29">
        <v>0</v>
      </c>
      <c r="L33" s="29">
        <v>0</v>
      </c>
      <c r="M33" s="29">
        <v>0</v>
      </c>
      <c r="N33" s="29">
        <v>0</v>
      </c>
      <c r="O33" s="29">
        <v>0</v>
      </c>
      <c r="P33" s="29">
        <f t="shared" si="5"/>
        <v>51577.8</v>
      </c>
    </row>
    <row r="34" spans="1:16" ht="10.9" customHeight="1" x14ac:dyDescent="0.2">
      <c r="A34" s="30" t="s">
        <v>43</v>
      </c>
      <c r="B34" s="29">
        <v>560500</v>
      </c>
      <c r="C34" s="29">
        <v>921746</v>
      </c>
      <c r="D34" s="29">
        <v>0</v>
      </c>
      <c r="E34" s="29">
        <v>0</v>
      </c>
      <c r="F34" s="29">
        <v>0</v>
      </c>
      <c r="G34" s="29">
        <v>0</v>
      </c>
      <c r="H34" s="29">
        <v>9810.34</v>
      </c>
      <c r="I34" s="29">
        <v>2289.1999999999998</v>
      </c>
      <c r="J34" s="29">
        <v>0</v>
      </c>
      <c r="K34" s="29">
        <v>0</v>
      </c>
      <c r="L34" s="29">
        <v>23316.799999999999</v>
      </c>
      <c r="M34" s="29">
        <v>0</v>
      </c>
      <c r="N34" s="29">
        <v>0</v>
      </c>
      <c r="O34" s="29">
        <v>0</v>
      </c>
      <c r="P34" s="29">
        <f t="shared" si="5"/>
        <v>35416.339999999997</v>
      </c>
    </row>
    <row r="35" spans="1:16" ht="10.9" customHeight="1" x14ac:dyDescent="0.2">
      <c r="A35" s="30" t="s">
        <v>44</v>
      </c>
      <c r="B35" s="29">
        <v>28775000</v>
      </c>
      <c r="C35" s="29">
        <v>30988583</v>
      </c>
      <c r="D35" s="29">
        <v>1449100</v>
      </c>
      <c r="E35" s="29">
        <v>1438300</v>
      </c>
      <c r="F35" s="29">
        <v>1591492.66</v>
      </c>
      <c r="G35" s="29">
        <v>3997937.79</v>
      </c>
      <c r="H35" s="29">
        <v>0</v>
      </c>
      <c r="I35" s="29">
        <v>6469054.4000000004</v>
      </c>
      <c r="J35" s="29">
        <v>1744335.28</v>
      </c>
      <c r="K35" s="29">
        <v>1405800</v>
      </c>
      <c r="L35" s="29">
        <v>1446255.9</v>
      </c>
      <c r="M35" s="29">
        <v>0</v>
      </c>
      <c r="N35" s="29">
        <v>0</v>
      </c>
      <c r="O35" s="29">
        <v>0</v>
      </c>
      <c r="P35" s="29">
        <f t="shared" si="5"/>
        <v>19542276.029999997</v>
      </c>
    </row>
    <row r="36" spans="1:16" ht="10.9" customHeight="1" x14ac:dyDescent="0.2">
      <c r="A36" s="30" t="s">
        <v>45</v>
      </c>
      <c r="B36" s="29">
        <v>0</v>
      </c>
      <c r="C36" s="29">
        <v>0</v>
      </c>
      <c r="D36" s="29">
        <v>0</v>
      </c>
      <c r="E36" s="29">
        <v>0</v>
      </c>
      <c r="F36" s="29">
        <v>0</v>
      </c>
      <c r="G36" s="29">
        <v>0</v>
      </c>
      <c r="H36" s="29">
        <v>0</v>
      </c>
      <c r="I36" s="29">
        <v>0</v>
      </c>
      <c r="J36" s="29">
        <v>0</v>
      </c>
      <c r="K36" s="29">
        <v>0</v>
      </c>
      <c r="L36" s="29">
        <v>0</v>
      </c>
      <c r="M36" s="29">
        <v>0</v>
      </c>
      <c r="N36" s="29">
        <v>0</v>
      </c>
      <c r="O36" s="29">
        <v>0</v>
      </c>
      <c r="P36" s="29">
        <f t="shared" si="5"/>
        <v>0</v>
      </c>
    </row>
    <row r="37" spans="1:16" ht="10.9" customHeight="1" x14ac:dyDescent="0.2">
      <c r="A37" s="28" t="s">
        <v>46</v>
      </c>
      <c r="B37" s="29">
        <v>14654000</v>
      </c>
      <c r="C37" s="29">
        <v>13917595</v>
      </c>
      <c r="D37" s="29">
        <v>0</v>
      </c>
      <c r="E37" s="29">
        <v>42700</v>
      </c>
      <c r="F37" s="29">
        <v>1118497.77</v>
      </c>
      <c r="G37" s="29">
        <v>1232602.23</v>
      </c>
      <c r="H37" s="29">
        <v>1202182.1499999999</v>
      </c>
      <c r="I37" s="29">
        <v>442805.39</v>
      </c>
      <c r="J37" s="29">
        <v>0</v>
      </c>
      <c r="K37" s="29">
        <v>767494.79</v>
      </c>
      <c r="L37" s="29">
        <v>896145.91999999993</v>
      </c>
      <c r="M37" s="29">
        <v>0</v>
      </c>
      <c r="N37" s="29">
        <v>0</v>
      </c>
      <c r="O37" s="29">
        <v>0</v>
      </c>
      <c r="P37" s="29">
        <f t="shared" si="5"/>
        <v>5702428.25</v>
      </c>
    </row>
    <row r="38" spans="1:16" ht="9.6" customHeight="1" x14ac:dyDescent="0.2">
      <c r="A38" s="26" t="s">
        <v>47</v>
      </c>
      <c r="B38" s="27">
        <f t="shared" ref="B38:C38" si="16">B39+B40+B42+B44+B45+B46+B41+B43</f>
        <v>1213306930</v>
      </c>
      <c r="C38" s="27">
        <f t="shared" si="16"/>
        <v>1256638134</v>
      </c>
      <c r="D38" s="27">
        <f t="shared" ref="D38" si="17">D39+D40+D42+D44+D45+D46+D41+D43</f>
        <v>48431873.210000001</v>
      </c>
      <c r="E38" s="27">
        <f t="shared" ref="E38" si="18">E39+E40+E42+E44+E45+E46+E41+E43</f>
        <v>92317866.210000008</v>
      </c>
      <c r="F38" s="27">
        <f t="shared" ref="F38:N38" si="19">F39+F40+F42+F44+F45+F46+F41+F43</f>
        <v>134796583.94</v>
      </c>
      <c r="G38" s="27">
        <f t="shared" si="19"/>
        <v>115038054.37</v>
      </c>
      <c r="H38" s="27">
        <f t="shared" si="19"/>
        <v>110264016.50999999</v>
      </c>
      <c r="I38" s="27">
        <f t="shared" si="19"/>
        <v>90427376.510000005</v>
      </c>
      <c r="J38" s="27">
        <f t="shared" si="19"/>
        <v>110443784.36</v>
      </c>
      <c r="K38" s="27">
        <f t="shared" si="19"/>
        <v>79785258.489999995</v>
      </c>
      <c r="L38" s="27">
        <f t="shared" si="19"/>
        <v>112913239.34</v>
      </c>
      <c r="M38" s="27">
        <f t="shared" si="19"/>
        <v>0</v>
      </c>
      <c r="N38" s="27">
        <f t="shared" si="19"/>
        <v>0</v>
      </c>
      <c r="O38" s="27">
        <f t="shared" ref="O38:P38" si="20">O39+O40+O42+O44+O45+O46+O41+O43</f>
        <v>0</v>
      </c>
      <c r="P38" s="27">
        <f t="shared" si="20"/>
        <v>894418052.93999994</v>
      </c>
    </row>
    <row r="39" spans="1:16" x14ac:dyDescent="0.2">
      <c r="A39" s="30" t="s">
        <v>48</v>
      </c>
      <c r="B39" s="29">
        <v>212609688</v>
      </c>
      <c r="C39" s="29">
        <v>255468776</v>
      </c>
      <c r="D39" s="29">
        <v>0</v>
      </c>
      <c r="E39" s="29">
        <v>17461800</v>
      </c>
      <c r="F39" s="29">
        <v>15141011.229999999</v>
      </c>
      <c r="G39" s="29">
        <v>34056883.659999996</v>
      </c>
      <c r="H39" s="29">
        <v>29086217</v>
      </c>
      <c r="I39" s="29">
        <v>4342906.75</v>
      </c>
      <c r="J39" s="29">
        <v>22324883.620000001</v>
      </c>
      <c r="K39" s="29">
        <v>10993256.41</v>
      </c>
      <c r="L39" s="29">
        <v>19742900</v>
      </c>
      <c r="M39" s="29">
        <v>0</v>
      </c>
      <c r="N39" s="29">
        <v>0</v>
      </c>
      <c r="O39" s="29">
        <v>0</v>
      </c>
      <c r="P39" s="29">
        <f t="shared" ref="P39:P75" si="21">D39+E39+F39+G39+H39+I39+J39+K39+L39+M39+N39+O39</f>
        <v>153149858.66999999</v>
      </c>
    </row>
    <row r="40" spans="1:16" ht="16.5" x14ac:dyDescent="0.2">
      <c r="A40" s="30" t="s">
        <v>49</v>
      </c>
      <c r="B40" s="29">
        <v>584356474</v>
      </c>
      <c r="C40" s="29">
        <v>584356474</v>
      </c>
      <c r="D40" s="29">
        <v>48211545.210000001</v>
      </c>
      <c r="E40" s="29">
        <v>48211545.210000001</v>
      </c>
      <c r="F40" s="29">
        <v>48211545.210000001</v>
      </c>
      <c r="G40" s="29">
        <v>48211545.210000001</v>
      </c>
      <c r="H40" s="29">
        <v>48211544.82</v>
      </c>
      <c r="I40" s="29">
        <v>48211544.82</v>
      </c>
      <c r="J40" s="29">
        <v>48211545.210000001</v>
      </c>
      <c r="K40" s="29">
        <v>36022376.579999998</v>
      </c>
      <c r="L40" s="29">
        <v>60400713.840000004</v>
      </c>
      <c r="M40" s="29">
        <v>0</v>
      </c>
      <c r="N40" s="29">
        <v>0</v>
      </c>
      <c r="O40" s="29">
        <v>0</v>
      </c>
      <c r="P40" s="29">
        <f t="shared" si="21"/>
        <v>433903906.11000001</v>
      </c>
    </row>
    <row r="41" spans="1:16" ht="16.5" x14ac:dyDescent="0.2">
      <c r="A41" s="30" t="s">
        <v>50</v>
      </c>
      <c r="B41" s="29">
        <v>0</v>
      </c>
      <c r="C41" s="29">
        <v>0</v>
      </c>
      <c r="D41" s="29">
        <v>0</v>
      </c>
      <c r="E41" s="29">
        <v>0</v>
      </c>
      <c r="F41" s="29">
        <v>0</v>
      </c>
      <c r="G41" s="29">
        <v>0</v>
      </c>
      <c r="H41" s="29">
        <v>0</v>
      </c>
      <c r="I41" s="29">
        <v>0</v>
      </c>
      <c r="J41" s="29">
        <v>0</v>
      </c>
      <c r="K41" s="29">
        <v>0</v>
      </c>
      <c r="L41" s="29">
        <v>0</v>
      </c>
      <c r="M41" s="29">
        <v>0</v>
      </c>
      <c r="N41" s="29">
        <v>0</v>
      </c>
      <c r="O41" s="29">
        <v>0</v>
      </c>
      <c r="P41" s="29">
        <f t="shared" si="21"/>
        <v>0</v>
      </c>
    </row>
    <row r="42" spans="1:16" ht="16.5" x14ac:dyDescent="0.2">
      <c r="A42" s="30" t="s">
        <v>51</v>
      </c>
      <c r="B42" s="29">
        <v>169657636</v>
      </c>
      <c r="C42" s="29">
        <v>169657636</v>
      </c>
      <c r="D42" s="29">
        <v>0</v>
      </c>
      <c r="E42" s="29">
        <v>26544521</v>
      </c>
      <c r="F42" s="29">
        <v>13272260.5</v>
      </c>
      <c r="G42" s="29">
        <v>13272260.5</v>
      </c>
      <c r="H42" s="29">
        <v>13272260.5</v>
      </c>
      <c r="I42" s="29">
        <v>13272260.5</v>
      </c>
      <c r="J42" s="29">
        <v>13272260.5</v>
      </c>
      <c r="K42" s="29">
        <v>13272260.5</v>
      </c>
      <c r="L42" s="29">
        <v>13272260.5</v>
      </c>
      <c r="M42" s="29">
        <v>0</v>
      </c>
      <c r="N42" s="29">
        <v>0</v>
      </c>
      <c r="O42" s="29">
        <v>0</v>
      </c>
      <c r="P42" s="29">
        <f t="shared" si="21"/>
        <v>119450344.5</v>
      </c>
    </row>
    <row r="43" spans="1:16" ht="16.5" x14ac:dyDescent="0.2">
      <c r="A43" s="30" t="s">
        <v>52</v>
      </c>
      <c r="B43" s="29">
        <v>0</v>
      </c>
      <c r="C43" s="29">
        <v>0</v>
      </c>
      <c r="D43" s="29">
        <v>0</v>
      </c>
      <c r="E43" s="29">
        <v>0</v>
      </c>
      <c r="F43" s="29">
        <v>0</v>
      </c>
      <c r="G43" s="29">
        <v>0</v>
      </c>
      <c r="H43" s="29">
        <v>0</v>
      </c>
      <c r="I43" s="29">
        <v>0</v>
      </c>
      <c r="J43" s="29">
        <v>0</v>
      </c>
      <c r="K43" s="29">
        <v>0</v>
      </c>
      <c r="L43" s="29">
        <v>0</v>
      </c>
      <c r="M43" s="29">
        <v>0</v>
      </c>
      <c r="N43" s="29">
        <v>0</v>
      </c>
      <c r="O43" s="29">
        <v>0</v>
      </c>
      <c r="P43" s="29">
        <f t="shared" si="21"/>
        <v>0</v>
      </c>
    </row>
    <row r="44" spans="1:16" x14ac:dyDescent="0.2">
      <c r="A44" s="7" t="s">
        <v>53</v>
      </c>
      <c r="B44" s="29">
        <v>0</v>
      </c>
      <c r="C44" s="29">
        <v>0</v>
      </c>
      <c r="D44" s="29">
        <v>0</v>
      </c>
      <c r="E44" s="29">
        <v>0</v>
      </c>
      <c r="F44" s="29">
        <v>0</v>
      </c>
      <c r="G44" s="29">
        <v>0</v>
      </c>
      <c r="H44" s="29">
        <v>0</v>
      </c>
      <c r="I44" s="29">
        <v>0</v>
      </c>
      <c r="J44" s="29">
        <v>0</v>
      </c>
      <c r="K44" s="29">
        <v>0</v>
      </c>
      <c r="L44" s="29">
        <v>0</v>
      </c>
      <c r="M44" s="29">
        <v>0</v>
      </c>
      <c r="N44" s="29">
        <v>0</v>
      </c>
      <c r="O44" s="29">
        <v>0</v>
      </c>
      <c r="P44" s="29">
        <f t="shared" si="21"/>
        <v>0</v>
      </c>
    </row>
    <row r="45" spans="1:16" x14ac:dyDescent="0.2">
      <c r="A45" s="9" t="s">
        <v>54</v>
      </c>
      <c r="B45" s="29">
        <v>12000000</v>
      </c>
      <c r="C45" s="29">
        <v>12472116</v>
      </c>
      <c r="D45" s="29">
        <v>0</v>
      </c>
      <c r="E45" s="29">
        <v>0</v>
      </c>
      <c r="F45" s="29">
        <v>0</v>
      </c>
      <c r="G45" s="29">
        <v>0</v>
      </c>
      <c r="H45" s="29">
        <v>196629.19</v>
      </c>
      <c r="I45" s="29">
        <v>5103299.4400000004</v>
      </c>
      <c r="J45" s="29">
        <v>7137730.0300000003</v>
      </c>
      <c r="K45" s="29">
        <v>0</v>
      </c>
      <c r="L45" s="29">
        <v>0</v>
      </c>
      <c r="M45" s="29">
        <v>0</v>
      </c>
      <c r="N45" s="29">
        <v>0</v>
      </c>
      <c r="O45" s="29">
        <v>0</v>
      </c>
      <c r="P45" s="29">
        <f t="shared" si="21"/>
        <v>12437658.66</v>
      </c>
    </row>
    <row r="46" spans="1:16" ht="16.5" x14ac:dyDescent="0.2">
      <c r="A46" s="9" t="s">
        <v>55</v>
      </c>
      <c r="B46" s="29">
        <v>234683132</v>
      </c>
      <c r="C46" s="29">
        <v>234683132</v>
      </c>
      <c r="D46" s="29">
        <v>220328</v>
      </c>
      <c r="E46" s="29">
        <v>100000</v>
      </c>
      <c r="F46" s="29">
        <v>58171767</v>
      </c>
      <c r="G46" s="29">
        <v>19497365</v>
      </c>
      <c r="H46" s="29">
        <v>19497365</v>
      </c>
      <c r="I46" s="29">
        <v>19497365</v>
      </c>
      <c r="J46" s="29">
        <v>19497365</v>
      </c>
      <c r="K46" s="29">
        <v>19497365</v>
      </c>
      <c r="L46" s="29">
        <v>19497365</v>
      </c>
      <c r="M46" s="29">
        <v>0</v>
      </c>
      <c r="N46" s="29">
        <v>0</v>
      </c>
      <c r="O46" s="29">
        <v>0</v>
      </c>
      <c r="P46" s="29">
        <f t="shared" si="21"/>
        <v>175476285</v>
      </c>
    </row>
    <row r="47" spans="1:16" s="12" customFormat="1" ht="15" x14ac:dyDescent="0.2">
      <c r="A47" s="5" t="s">
        <v>56</v>
      </c>
      <c r="B47" s="27">
        <f t="shared" ref="B47:C47" si="22">SUM(B48:B53)</f>
        <v>20000000</v>
      </c>
      <c r="C47" s="27">
        <f t="shared" si="22"/>
        <v>20000000</v>
      </c>
      <c r="D47" s="27">
        <f t="shared" ref="D47" si="23">SUM(D48:D53)</f>
        <v>0</v>
      </c>
      <c r="E47" s="27">
        <f t="shared" ref="E47" si="24">SUM(E48:E53)</f>
        <v>5000000</v>
      </c>
      <c r="F47" s="27">
        <f t="shared" ref="F47:N47" si="25">SUM(F48:F53)</f>
        <v>0</v>
      </c>
      <c r="G47" s="27">
        <f t="shared" si="25"/>
        <v>5000000</v>
      </c>
      <c r="H47" s="27">
        <f t="shared" si="25"/>
        <v>0</v>
      </c>
      <c r="I47" s="27">
        <f t="shared" si="25"/>
        <v>10000000</v>
      </c>
      <c r="J47" s="27">
        <f t="shared" si="25"/>
        <v>0</v>
      </c>
      <c r="K47" s="27">
        <f t="shared" si="25"/>
        <v>0</v>
      </c>
      <c r="L47" s="27">
        <f t="shared" si="25"/>
        <v>0</v>
      </c>
      <c r="M47" s="27">
        <f t="shared" si="25"/>
        <v>0</v>
      </c>
      <c r="N47" s="27">
        <f t="shared" si="25"/>
        <v>0</v>
      </c>
      <c r="O47" s="27">
        <f t="shared" ref="O47:P47" si="26">SUM(O48:O53)</f>
        <v>0</v>
      </c>
      <c r="P47" s="27">
        <f t="shared" si="26"/>
        <v>20000000</v>
      </c>
    </row>
    <row r="48" spans="1:16" x14ac:dyDescent="0.2">
      <c r="A48" s="9" t="s">
        <v>57</v>
      </c>
      <c r="B48" s="29">
        <v>0</v>
      </c>
      <c r="C48" s="29">
        <v>0</v>
      </c>
      <c r="D48" s="29">
        <v>0</v>
      </c>
      <c r="E48" s="29">
        <v>0</v>
      </c>
      <c r="F48" s="29">
        <v>0</v>
      </c>
      <c r="G48" s="29">
        <v>0</v>
      </c>
      <c r="H48" s="29">
        <v>0</v>
      </c>
      <c r="I48" s="29">
        <v>0</v>
      </c>
      <c r="J48" s="29">
        <v>0</v>
      </c>
      <c r="K48" s="29">
        <v>0</v>
      </c>
      <c r="L48" s="29">
        <v>0</v>
      </c>
      <c r="M48" s="29">
        <v>0</v>
      </c>
      <c r="N48" s="29">
        <v>0</v>
      </c>
      <c r="O48" s="29">
        <v>0</v>
      </c>
      <c r="P48" s="29">
        <f t="shared" si="21"/>
        <v>0</v>
      </c>
    </row>
    <row r="49" spans="1:16" x14ac:dyDescent="0.2">
      <c r="A49" s="9" t="s">
        <v>58</v>
      </c>
      <c r="B49" s="29">
        <v>20000000</v>
      </c>
      <c r="C49" s="29">
        <v>20000000</v>
      </c>
      <c r="D49" s="29">
        <v>0</v>
      </c>
      <c r="E49" s="29">
        <v>5000000</v>
      </c>
      <c r="F49" s="29">
        <v>0</v>
      </c>
      <c r="G49" s="29">
        <v>5000000</v>
      </c>
      <c r="H49" s="29">
        <v>0</v>
      </c>
      <c r="I49" s="29">
        <v>10000000</v>
      </c>
      <c r="J49" s="29">
        <v>0</v>
      </c>
      <c r="K49" s="29">
        <v>0</v>
      </c>
      <c r="L49" s="29">
        <v>0</v>
      </c>
      <c r="M49" s="29">
        <v>0</v>
      </c>
      <c r="N49" s="29">
        <v>0</v>
      </c>
      <c r="O49" s="29">
        <v>0</v>
      </c>
      <c r="P49" s="29">
        <f t="shared" si="21"/>
        <v>20000000</v>
      </c>
    </row>
    <row r="50" spans="1:16" ht="16.5" x14ac:dyDescent="0.2">
      <c r="A50" s="9" t="s">
        <v>59</v>
      </c>
      <c r="B50" s="29">
        <v>0</v>
      </c>
      <c r="C50" s="29">
        <v>0</v>
      </c>
      <c r="D50" s="29">
        <v>0</v>
      </c>
      <c r="E50" s="29">
        <v>0</v>
      </c>
      <c r="F50" s="29">
        <v>0</v>
      </c>
      <c r="G50" s="29">
        <v>0</v>
      </c>
      <c r="H50" s="29">
        <v>0</v>
      </c>
      <c r="I50" s="29">
        <v>0</v>
      </c>
      <c r="J50" s="29">
        <v>0</v>
      </c>
      <c r="K50" s="29">
        <v>0</v>
      </c>
      <c r="L50" s="29">
        <v>0</v>
      </c>
      <c r="M50" s="29">
        <v>0</v>
      </c>
      <c r="N50" s="29">
        <v>0</v>
      </c>
      <c r="O50" s="29">
        <v>0</v>
      </c>
      <c r="P50" s="29">
        <f t="shared" si="21"/>
        <v>0</v>
      </c>
    </row>
    <row r="51" spans="1:16" ht="16.5" x14ac:dyDescent="0.2">
      <c r="A51" s="9" t="s">
        <v>60</v>
      </c>
      <c r="B51" s="29">
        <v>0</v>
      </c>
      <c r="C51" s="29">
        <v>0</v>
      </c>
      <c r="D51" s="29">
        <v>0</v>
      </c>
      <c r="E51" s="29">
        <v>0</v>
      </c>
      <c r="F51" s="29">
        <v>0</v>
      </c>
      <c r="G51" s="29">
        <v>0</v>
      </c>
      <c r="H51" s="29">
        <v>0</v>
      </c>
      <c r="I51" s="29">
        <v>0</v>
      </c>
      <c r="J51" s="29">
        <v>0</v>
      </c>
      <c r="K51" s="29">
        <v>0</v>
      </c>
      <c r="L51" s="29">
        <v>0</v>
      </c>
      <c r="M51" s="29">
        <v>0</v>
      </c>
      <c r="N51" s="29">
        <v>0</v>
      </c>
      <c r="O51" s="29">
        <v>0</v>
      </c>
      <c r="P51" s="29">
        <f t="shared" si="21"/>
        <v>0</v>
      </c>
    </row>
    <row r="52" spans="1:16" x14ac:dyDescent="0.2">
      <c r="A52" s="9" t="s">
        <v>61</v>
      </c>
      <c r="B52" s="29">
        <v>0</v>
      </c>
      <c r="C52" s="29">
        <v>0</v>
      </c>
      <c r="D52" s="29">
        <v>0</v>
      </c>
      <c r="E52" s="29">
        <v>0</v>
      </c>
      <c r="F52" s="29">
        <v>0</v>
      </c>
      <c r="G52" s="29">
        <v>0</v>
      </c>
      <c r="H52" s="29">
        <v>0</v>
      </c>
      <c r="I52" s="29">
        <v>0</v>
      </c>
      <c r="J52" s="29">
        <v>0</v>
      </c>
      <c r="K52" s="29">
        <v>0</v>
      </c>
      <c r="L52" s="29">
        <v>0</v>
      </c>
      <c r="M52" s="29">
        <v>0</v>
      </c>
      <c r="N52" s="29">
        <v>0</v>
      </c>
      <c r="O52" s="29">
        <v>0</v>
      </c>
      <c r="P52" s="29">
        <f t="shared" si="21"/>
        <v>0</v>
      </c>
    </row>
    <row r="53" spans="1:16" x14ac:dyDescent="0.2">
      <c r="A53" s="9" t="s">
        <v>62</v>
      </c>
      <c r="B53" s="29">
        <v>0</v>
      </c>
      <c r="C53" s="29">
        <v>0</v>
      </c>
      <c r="D53" s="29">
        <v>0</v>
      </c>
      <c r="E53" s="29">
        <v>0</v>
      </c>
      <c r="F53" s="29">
        <v>0</v>
      </c>
      <c r="G53" s="29">
        <v>0</v>
      </c>
      <c r="H53" s="29">
        <v>0</v>
      </c>
      <c r="I53" s="29">
        <v>0</v>
      </c>
      <c r="J53" s="29">
        <v>0</v>
      </c>
      <c r="K53" s="29">
        <v>0</v>
      </c>
      <c r="L53" s="29">
        <v>0</v>
      </c>
      <c r="M53" s="29">
        <v>0</v>
      </c>
      <c r="N53" s="29">
        <v>0</v>
      </c>
      <c r="O53" s="29">
        <v>0</v>
      </c>
      <c r="P53" s="29">
        <f t="shared" si="21"/>
        <v>0</v>
      </c>
    </row>
    <row r="54" spans="1:16" ht="16.149999999999999" customHeight="1" x14ac:dyDescent="0.2">
      <c r="A54" s="5" t="s">
        <v>63</v>
      </c>
      <c r="B54" s="27">
        <f t="shared" ref="B54" si="27">B55+B56+B58+B59+B60+B62+B57+B63+B61</f>
        <v>18840000</v>
      </c>
      <c r="C54" s="27">
        <f t="shared" ref="C54:H54" si="28">C55+C56+C58+C59+C60+C62+C57+C63+C61</f>
        <v>20675918</v>
      </c>
      <c r="D54" s="27">
        <f t="shared" ref="D54:E54" si="29">D55+D56+D58+D59+D60+D62+D57+D63+D61</f>
        <v>0</v>
      </c>
      <c r="E54" s="27">
        <f t="shared" si="29"/>
        <v>0</v>
      </c>
      <c r="F54" s="27">
        <f t="shared" si="28"/>
        <v>15576</v>
      </c>
      <c r="G54" s="27">
        <f t="shared" si="28"/>
        <v>0</v>
      </c>
      <c r="H54" s="27">
        <f t="shared" si="28"/>
        <v>471622.42</v>
      </c>
      <c r="I54" s="27">
        <f t="shared" ref="I54:N54" si="30">I55+I56+I58+I59+I60+I62+I57+I63+I61</f>
        <v>0</v>
      </c>
      <c r="J54" s="27">
        <f t="shared" si="30"/>
        <v>14750</v>
      </c>
      <c r="K54" s="27">
        <f t="shared" si="30"/>
        <v>3467504.08</v>
      </c>
      <c r="L54" s="27">
        <f t="shared" si="30"/>
        <v>292097.2</v>
      </c>
      <c r="M54" s="27">
        <f t="shared" si="30"/>
        <v>0</v>
      </c>
      <c r="N54" s="27">
        <f t="shared" si="30"/>
        <v>0</v>
      </c>
      <c r="O54" s="27">
        <f t="shared" ref="O54:P54" si="31">O55+O56+O58+O59+O60+O62+O57+O63+O61</f>
        <v>0</v>
      </c>
      <c r="P54" s="27">
        <f t="shared" si="31"/>
        <v>4261549.7</v>
      </c>
    </row>
    <row r="55" spans="1:16" ht="10.9" customHeight="1" x14ac:dyDescent="0.2">
      <c r="A55" s="7" t="s">
        <v>64</v>
      </c>
      <c r="B55" s="29">
        <v>3900000</v>
      </c>
      <c r="C55" s="29">
        <v>15280801</v>
      </c>
      <c r="D55" s="29">
        <v>0</v>
      </c>
      <c r="E55" s="29">
        <v>0</v>
      </c>
      <c r="F55" s="29">
        <v>15576</v>
      </c>
      <c r="G55" s="29">
        <v>0</v>
      </c>
      <c r="H55" s="29">
        <v>241622.33</v>
      </c>
      <c r="I55" s="29">
        <v>0</v>
      </c>
      <c r="J55" s="29">
        <v>0</v>
      </c>
      <c r="K55" s="29">
        <v>2840310.29</v>
      </c>
      <c r="L55" s="29">
        <v>0</v>
      </c>
      <c r="M55" s="29">
        <v>0</v>
      </c>
      <c r="N55" s="29">
        <v>0</v>
      </c>
      <c r="O55" s="29">
        <v>0</v>
      </c>
      <c r="P55" s="29">
        <f t="shared" ref="P55:P60" si="32">D55+E55+F55+G55+H55+I55+J55+K55+L55+M55+N55+O55</f>
        <v>3097508.62</v>
      </c>
    </row>
    <row r="56" spans="1:16" ht="10.9" customHeight="1" x14ac:dyDescent="0.2">
      <c r="A56" s="9" t="s">
        <v>65</v>
      </c>
      <c r="B56" s="29">
        <v>4200000</v>
      </c>
      <c r="C56" s="29">
        <v>89550</v>
      </c>
      <c r="D56" s="29">
        <v>0</v>
      </c>
      <c r="E56" s="29">
        <v>0</v>
      </c>
      <c r="F56" s="29">
        <v>0</v>
      </c>
      <c r="G56" s="29">
        <v>0</v>
      </c>
      <c r="H56" s="29">
        <v>70000</v>
      </c>
      <c r="I56" s="29">
        <v>0</v>
      </c>
      <c r="J56" s="29">
        <v>14750</v>
      </c>
      <c r="K56" s="29">
        <v>0</v>
      </c>
      <c r="L56" s="29">
        <v>0</v>
      </c>
      <c r="M56" s="29">
        <v>0</v>
      </c>
      <c r="N56" s="29">
        <v>0</v>
      </c>
      <c r="O56" s="29">
        <v>0</v>
      </c>
      <c r="P56" s="29">
        <f t="shared" si="32"/>
        <v>84750</v>
      </c>
    </row>
    <row r="57" spans="1:16" ht="10.9" customHeight="1" x14ac:dyDescent="0.2">
      <c r="A57" s="9" t="s">
        <v>66</v>
      </c>
      <c r="B57" s="29">
        <v>10000</v>
      </c>
      <c r="C57" s="29">
        <v>0</v>
      </c>
      <c r="D57" s="29">
        <v>0</v>
      </c>
      <c r="E57" s="29">
        <v>0</v>
      </c>
      <c r="F57" s="29">
        <v>0</v>
      </c>
      <c r="G57" s="29">
        <v>0</v>
      </c>
      <c r="H57" s="29">
        <v>0</v>
      </c>
      <c r="I57" s="29">
        <v>0</v>
      </c>
      <c r="J57" s="29">
        <v>0</v>
      </c>
      <c r="K57" s="29">
        <v>0</v>
      </c>
      <c r="L57" s="29">
        <v>0</v>
      </c>
      <c r="M57" s="29">
        <v>0</v>
      </c>
      <c r="N57" s="29">
        <v>0</v>
      </c>
      <c r="O57" s="29">
        <v>0</v>
      </c>
      <c r="P57" s="29">
        <f t="shared" si="32"/>
        <v>0</v>
      </c>
    </row>
    <row r="58" spans="1:16" ht="10.9" customHeight="1" x14ac:dyDescent="0.2">
      <c r="A58" s="9" t="s">
        <v>67</v>
      </c>
      <c r="B58" s="29">
        <v>3420000</v>
      </c>
      <c r="C58" s="29">
        <v>3460000</v>
      </c>
      <c r="D58" s="29">
        <v>0</v>
      </c>
      <c r="E58" s="29">
        <v>0</v>
      </c>
      <c r="F58" s="29">
        <v>0</v>
      </c>
      <c r="G58" s="29">
        <v>0</v>
      </c>
      <c r="H58" s="29">
        <v>0</v>
      </c>
      <c r="I58" s="29">
        <v>0</v>
      </c>
      <c r="J58" s="29">
        <v>0</v>
      </c>
      <c r="K58" s="29">
        <v>0</v>
      </c>
      <c r="L58" s="29">
        <v>0</v>
      </c>
      <c r="M58" s="29">
        <v>0</v>
      </c>
      <c r="N58" s="29">
        <v>0</v>
      </c>
      <c r="O58" s="29">
        <v>0</v>
      </c>
      <c r="P58" s="29">
        <f t="shared" si="32"/>
        <v>0</v>
      </c>
    </row>
    <row r="59" spans="1:16" ht="10.9" customHeight="1" x14ac:dyDescent="0.2">
      <c r="A59" s="9" t="s">
        <v>68</v>
      </c>
      <c r="B59" s="29">
        <v>7200000</v>
      </c>
      <c r="C59" s="29">
        <v>1300567</v>
      </c>
      <c r="D59" s="29">
        <v>0</v>
      </c>
      <c r="E59" s="29">
        <v>0</v>
      </c>
      <c r="F59" s="29">
        <v>0</v>
      </c>
      <c r="G59" s="29">
        <v>0</v>
      </c>
      <c r="H59" s="29">
        <v>50999.95</v>
      </c>
      <c r="I59" s="29">
        <v>0</v>
      </c>
      <c r="J59" s="29">
        <v>0</v>
      </c>
      <c r="K59" s="29">
        <v>552932.44999999995</v>
      </c>
      <c r="L59" s="29">
        <v>0</v>
      </c>
      <c r="M59" s="29">
        <v>0</v>
      </c>
      <c r="N59" s="29">
        <v>0</v>
      </c>
      <c r="O59" s="29">
        <v>0</v>
      </c>
      <c r="P59" s="29">
        <f t="shared" si="32"/>
        <v>603932.39999999991</v>
      </c>
    </row>
    <row r="60" spans="1:16" ht="10.9" customHeight="1" x14ac:dyDescent="0.2">
      <c r="A60" s="9" t="s">
        <v>69</v>
      </c>
      <c r="B60" s="29">
        <v>100000</v>
      </c>
      <c r="C60" s="29">
        <v>130000</v>
      </c>
      <c r="D60" s="29">
        <v>0</v>
      </c>
      <c r="E60" s="29">
        <v>0</v>
      </c>
      <c r="F60" s="29">
        <v>0</v>
      </c>
      <c r="G60" s="29">
        <v>0</v>
      </c>
      <c r="H60" s="29">
        <v>109000.14</v>
      </c>
      <c r="I60" s="29">
        <v>0</v>
      </c>
      <c r="J60" s="29">
        <v>0</v>
      </c>
      <c r="K60" s="29">
        <v>0</v>
      </c>
      <c r="L60" s="29">
        <v>0</v>
      </c>
      <c r="M60" s="29">
        <v>0</v>
      </c>
      <c r="N60" s="29">
        <v>0</v>
      </c>
      <c r="O60" s="29">
        <v>0</v>
      </c>
      <c r="P60" s="29">
        <f t="shared" si="32"/>
        <v>109000.14</v>
      </c>
    </row>
    <row r="61" spans="1:16" ht="10.9" customHeight="1" x14ac:dyDescent="0.2">
      <c r="A61" s="7" t="s">
        <v>70</v>
      </c>
      <c r="B61" s="29">
        <v>0</v>
      </c>
      <c r="C61" s="29">
        <v>0</v>
      </c>
      <c r="D61" s="29">
        <v>0</v>
      </c>
      <c r="E61" s="29">
        <v>0</v>
      </c>
      <c r="F61" s="29">
        <v>0</v>
      </c>
      <c r="G61" s="29">
        <v>0</v>
      </c>
      <c r="H61" s="29">
        <v>0</v>
      </c>
      <c r="I61" s="29">
        <v>0</v>
      </c>
      <c r="J61" s="29">
        <v>0</v>
      </c>
      <c r="K61" s="29">
        <v>0</v>
      </c>
      <c r="L61" s="29">
        <v>0</v>
      </c>
      <c r="M61" s="29">
        <v>0</v>
      </c>
      <c r="N61" s="29">
        <v>0</v>
      </c>
      <c r="O61" s="29">
        <v>0</v>
      </c>
      <c r="P61" s="29">
        <f t="shared" si="21"/>
        <v>0</v>
      </c>
    </row>
    <row r="62" spans="1:16" ht="10.9" customHeight="1" x14ac:dyDescent="0.2">
      <c r="A62" s="7" t="s">
        <v>71</v>
      </c>
      <c r="B62" s="29">
        <v>0</v>
      </c>
      <c r="C62" s="29">
        <v>0</v>
      </c>
      <c r="D62" s="29">
        <v>0</v>
      </c>
      <c r="E62" s="29">
        <v>0</v>
      </c>
      <c r="F62" s="29">
        <v>0</v>
      </c>
      <c r="G62" s="29">
        <v>0</v>
      </c>
      <c r="H62" s="29">
        <v>0</v>
      </c>
      <c r="I62" s="29">
        <v>0</v>
      </c>
      <c r="J62" s="29">
        <v>0</v>
      </c>
      <c r="K62" s="29">
        <v>0</v>
      </c>
      <c r="L62" s="29">
        <v>0</v>
      </c>
      <c r="M62" s="29">
        <v>0</v>
      </c>
      <c r="N62" s="29">
        <v>0</v>
      </c>
      <c r="O62" s="29">
        <v>0</v>
      </c>
      <c r="P62" s="29">
        <f t="shared" si="21"/>
        <v>0</v>
      </c>
    </row>
    <row r="63" spans="1:16" ht="10.9" customHeight="1" x14ac:dyDescent="0.2">
      <c r="A63" s="9" t="s">
        <v>72</v>
      </c>
      <c r="B63" s="29">
        <v>10000</v>
      </c>
      <c r="C63" s="29">
        <v>415000</v>
      </c>
      <c r="D63" s="29">
        <v>0</v>
      </c>
      <c r="E63" s="29">
        <v>0</v>
      </c>
      <c r="F63" s="29">
        <v>0</v>
      </c>
      <c r="G63" s="29">
        <v>0</v>
      </c>
      <c r="H63" s="29">
        <v>0</v>
      </c>
      <c r="I63" s="29">
        <v>0</v>
      </c>
      <c r="J63" s="29">
        <v>0</v>
      </c>
      <c r="K63" s="29">
        <v>74261.34</v>
      </c>
      <c r="L63" s="29">
        <v>292097.2</v>
      </c>
      <c r="M63" s="29">
        <v>0</v>
      </c>
      <c r="N63" s="29">
        <v>0</v>
      </c>
      <c r="O63" s="29">
        <v>0</v>
      </c>
      <c r="P63" s="29">
        <f t="shared" si="21"/>
        <v>366358.54000000004</v>
      </c>
    </row>
    <row r="64" spans="1:16" x14ac:dyDescent="0.2">
      <c r="A64" s="13" t="s">
        <v>73</v>
      </c>
      <c r="B64" s="27">
        <f t="shared" ref="B64:C64" si="33">B65+B66+B67+B68</f>
        <v>5200000</v>
      </c>
      <c r="C64" s="27">
        <f t="shared" si="33"/>
        <v>8604084</v>
      </c>
      <c r="D64" s="27">
        <f t="shared" ref="D64" si="34">D65+D66+D67+D68</f>
        <v>0</v>
      </c>
      <c r="E64" s="27">
        <f t="shared" ref="E64" si="35">E65+E66+E67+E68</f>
        <v>0</v>
      </c>
      <c r="F64" s="27">
        <f t="shared" ref="F64:N64" si="36">F65+F66+F67+F68</f>
        <v>1678123.78</v>
      </c>
      <c r="G64" s="27">
        <f t="shared" si="36"/>
        <v>0</v>
      </c>
      <c r="H64" s="27">
        <f t="shared" si="36"/>
        <v>0</v>
      </c>
      <c r="I64" s="27">
        <f t="shared" si="36"/>
        <v>0</v>
      </c>
      <c r="J64" s="27">
        <f t="shared" si="36"/>
        <v>0</v>
      </c>
      <c r="K64" s="27">
        <f t="shared" si="36"/>
        <v>0</v>
      </c>
      <c r="L64" s="27">
        <f t="shared" si="36"/>
        <v>629465.44000000006</v>
      </c>
      <c r="M64" s="27">
        <f t="shared" si="36"/>
        <v>0</v>
      </c>
      <c r="N64" s="27">
        <f t="shared" si="36"/>
        <v>0</v>
      </c>
      <c r="O64" s="27">
        <f t="shared" ref="O64:P64" si="37">O65+O66+O67+O68</f>
        <v>0</v>
      </c>
      <c r="P64" s="27">
        <f t="shared" si="37"/>
        <v>2307589.2200000002</v>
      </c>
    </row>
    <row r="65" spans="1:16" x14ac:dyDescent="0.2">
      <c r="A65" s="7" t="s">
        <v>74</v>
      </c>
      <c r="B65" s="29">
        <v>5000000</v>
      </c>
      <c r="C65" s="29">
        <v>8604084</v>
      </c>
      <c r="D65" s="29">
        <v>0</v>
      </c>
      <c r="E65" s="29">
        <v>0</v>
      </c>
      <c r="F65" s="29">
        <v>1678123.78</v>
      </c>
      <c r="G65" s="29">
        <v>0</v>
      </c>
      <c r="H65" s="29">
        <v>0</v>
      </c>
      <c r="I65" s="29">
        <v>0</v>
      </c>
      <c r="J65" s="29">
        <v>0</v>
      </c>
      <c r="K65" s="29">
        <v>0</v>
      </c>
      <c r="L65" s="29">
        <v>629465.44000000006</v>
      </c>
      <c r="M65" s="29">
        <v>0</v>
      </c>
      <c r="N65" s="29">
        <v>0</v>
      </c>
      <c r="O65" s="29">
        <v>0</v>
      </c>
      <c r="P65" s="29">
        <f t="shared" si="21"/>
        <v>2307589.2200000002</v>
      </c>
    </row>
    <row r="66" spans="1:16" x14ac:dyDescent="0.2">
      <c r="A66" s="7" t="s">
        <v>75</v>
      </c>
      <c r="B66" s="29">
        <v>200000</v>
      </c>
      <c r="C66" s="29">
        <v>0</v>
      </c>
      <c r="D66" s="29">
        <v>0</v>
      </c>
      <c r="E66" s="29">
        <v>0</v>
      </c>
      <c r="F66" s="29">
        <v>0</v>
      </c>
      <c r="G66" s="29">
        <v>0</v>
      </c>
      <c r="H66" s="29">
        <v>0</v>
      </c>
      <c r="I66" s="29">
        <v>0</v>
      </c>
      <c r="J66" s="29">
        <v>0</v>
      </c>
      <c r="K66" s="29">
        <v>0</v>
      </c>
      <c r="L66" s="29">
        <v>0</v>
      </c>
      <c r="M66" s="29">
        <v>0</v>
      </c>
      <c r="N66" s="29">
        <v>0</v>
      </c>
      <c r="O66" s="29">
        <v>0</v>
      </c>
      <c r="P66" s="29">
        <f t="shared" si="21"/>
        <v>0</v>
      </c>
    </row>
    <row r="67" spans="1:16" ht="19.149999999999999" customHeight="1" x14ac:dyDescent="0.2">
      <c r="A67" s="9" t="s">
        <v>76</v>
      </c>
      <c r="B67" s="29">
        <v>0</v>
      </c>
      <c r="C67" s="29">
        <v>0</v>
      </c>
      <c r="D67" s="29">
        <v>0</v>
      </c>
      <c r="E67" s="29">
        <v>0</v>
      </c>
      <c r="F67" s="29">
        <v>0</v>
      </c>
      <c r="G67" s="29">
        <v>0</v>
      </c>
      <c r="H67" s="29">
        <v>0</v>
      </c>
      <c r="I67" s="29">
        <v>0</v>
      </c>
      <c r="J67" s="29">
        <v>0</v>
      </c>
      <c r="K67" s="29">
        <v>0</v>
      </c>
      <c r="L67" s="29">
        <v>0</v>
      </c>
      <c r="M67" s="29">
        <v>0</v>
      </c>
      <c r="N67" s="29">
        <v>0</v>
      </c>
      <c r="O67" s="29">
        <v>0</v>
      </c>
      <c r="P67" s="29">
        <f t="shared" si="21"/>
        <v>0</v>
      </c>
    </row>
    <row r="68" spans="1:16" ht="17.45" customHeight="1" x14ac:dyDescent="0.2">
      <c r="A68" s="9" t="s">
        <v>77</v>
      </c>
      <c r="B68" s="29">
        <v>0</v>
      </c>
      <c r="C68" s="29">
        <v>0</v>
      </c>
      <c r="D68" s="29">
        <v>0</v>
      </c>
      <c r="E68" s="29">
        <v>0</v>
      </c>
      <c r="F68" s="29">
        <v>0</v>
      </c>
      <c r="G68" s="29">
        <v>0</v>
      </c>
      <c r="H68" s="29">
        <v>0</v>
      </c>
      <c r="I68" s="29">
        <v>0</v>
      </c>
      <c r="J68" s="29">
        <v>0</v>
      </c>
      <c r="K68" s="29">
        <v>0</v>
      </c>
      <c r="L68" s="29">
        <v>0</v>
      </c>
      <c r="M68" s="29">
        <v>0</v>
      </c>
      <c r="N68" s="29">
        <v>0</v>
      </c>
      <c r="O68" s="29">
        <v>0</v>
      </c>
      <c r="P68" s="29">
        <f t="shared" si="21"/>
        <v>0</v>
      </c>
    </row>
    <row r="69" spans="1:16" ht="18" customHeight="1" x14ac:dyDescent="0.2">
      <c r="A69" s="5" t="s">
        <v>78</v>
      </c>
      <c r="B69" s="27">
        <f t="shared" ref="B69:C69" si="38">SUM(B70:B71)</f>
        <v>0</v>
      </c>
      <c r="C69" s="27">
        <f t="shared" si="38"/>
        <v>0</v>
      </c>
      <c r="D69" s="27">
        <f t="shared" ref="D69:E69" si="39">SUM(D70:D71)</f>
        <v>0</v>
      </c>
      <c r="E69" s="27">
        <f t="shared" si="39"/>
        <v>0</v>
      </c>
      <c r="F69" s="27">
        <f t="shared" ref="F69:N69" si="40">SUM(F70:F71)</f>
        <v>0</v>
      </c>
      <c r="G69" s="27">
        <f t="shared" si="40"/>
        <v>0</v>
      </c>
      <c r="H69" s="27">
        <f t="shared" si="40"/>
        <v>0</v>
      </c>
      <c r="I69" s="27">
        <f t="shared" si="40"/>
        <v>0</v>
      </c>
      <c r="J69" s="27">
        <f t="shared" si="40"/>
        <v>0</v>
      </c>
      <c r="K69" s="27">
        <f t="shared" si="40"/>
        <v>0</v>
      </c>
      <c r="L69" s="27">
        <f t="shared" si="40"/>
        <v>0</v>
      </c>
      <c r="M69" s="27">
        <f t="shared" si="40"/>
        <v>0</v>
      </c>
      <c r="N69" s="27">
        <f t="shared" si="40"/>
        <v>0</v>
      </c>
      <c r="O69" s="27">
        <f t="shared" ref="O69:P69" si="41">SUM(O70:O71)</f>
        <v>0</v>
      </c>
      <c r="P69" s="27">
        <f t="shared" si="41"/>
        <v>0</v>
      </c>
    </row>
    <row r="70" spans="1:16" ht="12.6" customHeight="1" x14ac:dyDescent="0.2">
      <c r="A70" s="7" t="s">
        <v>79</v>
      </c>
      <c r="B70" s="29">
        <v>0</v>
      </c>
      <c r="C70" s="29">
        <v>0</v>
      </c>
      <c r="D70" s="29">
        <v>0</v>
      </c>
      <c r="E70" s="29">
        <v>0</v>
      </c>
      <c r="F70" s="29">
        <v>0</v>
      </c>
      <c r="G70" s="29">
        <v>0</v>
      </c>
      <c r="H70" s="29">
        <v>0</v>
      </c>
      <c r="I70" s="29">
        <v>0</v>
      </c>
      <c r="J70" s="29">
        <v>0</v>
      </c>
      <c r="K70" s="29">
        <v>0</v>
      </c>
      <c r="L70" s="29">
        <v>0</v>
      </c>
      <c r="M70" s="29">
        <v>0</v>
      </c>
      <c r="N70" s="29">
        <v>0</v>
      </c>
      <c r="O70" s="29">
        <v>0</v>
      </c>
      <c r="P70" s="29">
        <f t="shared" si="21"/>
        <v>0</v>
      </c>
    </row>
    <row r="71" spans="1:16" ht="18.600000000000001" customHeight="1" x14ac:dyDescent="0.2">
      <c r="A71" s="9" t="s">
        <v>80</v>
      </c>
      <c r="B71" s="29">
        <v>0</v>
      </c>
      <c r="C71" s="29">
        <v>0</v>
      </c>
      <c r="D71" s="29">
        <v>0</v>
      </c>
      <c r="E71" s="29">
        <v>0</v>
      </c>
      <c r="F71" s="29">
        <v>0</v>
      </c>
      <c r="G71" s="29">
        <v>0</v>
      </c>
      <c r="H71" s="29">
        <v>0</v>
      </c>
      <c r="I71" s="29">
        <v>0</v>
      </c>
      <c r="J71" s="29">
        <v>0</v>
      </c>
      <c r="K71" s="29">
        <v>0</v>
      </c>
      <c r="L71" s="29">
        <v>0</v>
      </c>
      <c r="M71" s="29">
        <v>0</v>
      </c>
      <c r="N71" s="29">
        <v>0</v>
      </c>
      <c r="O71" s="29">
        <v>0</v>
      </c>
      <c r="P71" s="29">
        <f t="shared" si="21"/>
        <v>0</v>
      </c>
    </row>
    <row r="72" spans="1:16" ht="19.899999999999999" customHeight="1" x14ac:dyDescent="0.2">
      <c r="A72" s="13" t="s">
        <v>81</v>
      </c>
      <c r="B72" s="27">
        <f t="shared" ref="B72:C72" si="42">SUM(B73:B75)</f>
        <v>0</v>
      </c>
      <c r="C72" s="27">
        <f t="shared" si="42"/>
        <v>0</v>
      </c>
      <c r="D72" s="27">
        <f t="shared" ref="D72:E72" si="43">SUM(D73:D75)</f>
        <v>0</v>
      </c>
      <c r="E72" s="27">
        <f t="shared" si="43"/>
        <v>0</v>
      </c>
      <c r="F72" s="27">
        <f t="shared" ref="F72:N72" si="44">SUM(F73:F75)</f>
        <v>0</v>
      </c>
      <c r="G72" s="27">
        <f t="shared" si="44"/>
        <v>0</v>
      </c>
      <c r="H72" s="27">
        <f t="shared" si="44"/>
        <v>0</v>
      </c>
      <c r="I72" s="27">
        <f t="shared" si="44"/>
        <v>0</v>
      </c>
      <c r="J72" s="27">
        <f t="shared" si="44"/>
        <v>0</v>
      </c>
      <c r="K72" s="27">
        <f t="shared" si="44"/>
        <v>0</v>
      </c>
      <c r="L72" s="27">
        <f t="shared" si="44"/>
        <v>0</v>
      </c>
      <c r="M72" s="27">
        <f t="shared" si="44"/>
        <v>0</v>
      </c>
      <c r="N72" s="27">
        <f t="shared" si="44"/>
        <v>0</v>
      </c>
      <c r="O72" s="27">
        <f t="shared" ref="O72:P72" si="45">SUM(O73:O75)</f>
        <v>0</v>
      </c>
      <c r="P72" s="27">
        <f t="shared" si="45"/>
        <v>0</v>
      </c>
    </row>
    <row r="73" spans="1:16" ht="9.6" customHeight="1" x14ac:dyDescent="0.2">
      <c r="A73" s="9" t="s">
        <v>82</v>
      </c>
      <c r="B73" s="29">
        <v>0</v>
      </c>
      <c r="C73" s="29">
        <v>0</v>
      </c>
      <c r="D73" s="29">
        <v>0</v>
      </c>
      <c r="E73" s="29">
        <v>0</v>
      </c>
      <c r="F73" s="29">
        <v>0</v>
      </c>
      <c r="G73" s="29">
        <v>0</v>
      </c>
      <c r="H73" s="29">
        <v>0</v>
      </c>
      <c r="I73" s="29">
        <v>0</v>
      </c>
      <c r="J73" s="29">
        <v>0</v>
      </c>
      <c r="K73" s="29">
        <v>0</v>
      </c>
      <c r="L73" s="29">
        <v>0</v>
      </c>
      <c r="M73" s="29">
        <v>0</v>
      </c>
      <c r="N73" s="29">
        <v>0</v>
      </c>
      <c r="O73" s="29">
        <v>0</v>
      </c>
      <c r="P73" s="29">
        <f t="shared" si="21"/>
        <v>0</v>
      </c>
    </row>
    <row r="74" spans="1:16" ht="9.6" customHeight="1" x14ac:dyDescent="0.2">
      <c r="A74" s="9" t="s">
        <v>83</v>
      </c>
      <c r="B74" s="29">
        <v>0</v>
      </c>
      <c r="C74" s="29">
        <v>0</v>
      </c>
      <c r="D74" s="29">
        <v>0</v>
      </c>
      <c r="E74" s="29">
        <v>0</v>
      </c>
      <c r="F74" s="29">
        <v>0</v>
      </c>
      <c r="G74" s="29">
        <v>0</v>
      </c>
      <c r="H74" s="29">
        <v>0</v>
      </c>
      <c r="I74" s="29">
        <v>0</v>
      </c>
      <c r="J74" s="29">
        <v>0</v>
      </c>
      <c r="K74" s="29">
        <v>0</v>
      </c>
      <c r="L74" s="29">
        <v>0</v>
      </c>
      <c r="M74" s="29">
        <v>0</v>
      </c>
      <c r="N74" s="29">
        <v>0</v>
      </c>
      <c r="O74" s="29">
        <v>0</v>
      </c>
      <c r="P74" s="29">
        <f t="shared" si="21"/>
        <v>0</v>
      </c>
    </row>
    <row r="75" spans="1:16" ht="9.6" customHeight="1" x14ac:dyDescent="0.2">
      <c r="A75" s="9" t="s">
        <v>84</v>
      </c>
      <c r="B75" s="29">
        <v>0</v>
      </c>
      <c r="C75" s="29">
        <v>0</v>
      </c>
      <c r="D75" s="29">
        <v>0</v>
      </c>
      <c r="E75" s="29">
        <v>0</v>
      </c>
      <c r="F75" s="29">
        <v>0</v>
      </c>
      <c r="G75" s="29">
        <v>0</v>
      </c>
      <c r="H75" s="29">
        <v>0</v>
      </c>
      <c r="I75" s="29">
        <v>0</v>
      </c>
      <c r="J75" s="29">
        <v>0</v>
      </c>
      <c r="K75" s="29">
        <v>0</v>
      </c>
      <c r="L75" s="29">
        <v>0</v>
      </c>
      <c r="M75" s="29">
        <v>0</v>
      </c>
      <c r="N75" s="29">
        <v>0</v>
      </c>
      <c r="O75" s="29">
        <v>0</v>
      </c>
      <c r="P75" s="29">
        <f t="shared" si="21"/>
        <v>0</v>
      </c>
    </row>
    <row r="76" spans="1:16" x14ac:dyDescent="0.2">
      <c r="A76" s="4" t="s">
        <v>85</v>
      </c>
      <c r="B76" s="31">
        <f t="shared" ref="B76:C76" si="46">+B77+B80+B83</f>
        <v>0</v>
      </c>
      <c r="C76" s="31">
        <f t="shared" si="46"/>
        <v>0</v>
      </c>
      <c r="D76" s="31">
        <f t="shared" ref="D76" si="47">+D77+D80+D83</f>
        <v>0</v>
      </c>
      <c r="E76" s="31">
        <f t="shared" ref="E76" si="48">+E77+E80+E83</f>
        <v>0</v>
      </c>
      <c r="F76" s="31">
        <f t="shared" ref="F76:N76" si="49">+F77+F80+F83</f>
        <v>0</v>
      </c>
      <c r="G76" s="31">
        <f t="shared" si="49"/>
        <v>0</v>
      </c>
      <c r="H76" s="31">
        <f t="shared" si="49"/>
        <v>0</v>
      </c>
      <c r="I76" s="31">
        <f t="shared" si="49"/>
        <v>0</v>
      </c>
      <c r="J76" s="31">
        <f t="shared" si="49"/>
        <v>0</v>
      </c>
      <c r="K76" s="31">
        <f t="shared" si="49"/>
        <v>0</v>
      </c>
      <c r="L76" s="31">
        <f t="shared" si="49"/>
        <v>0</v>
      </c>
      <c r="M76" s="31">
        <f t="shared" si="49"/>
        <v>0</v>
      </c>
      <c r="N76" s="31">
        <f t="shared" si="49"/>
        <v>0</v>
      </c>
      <c r="O76" s="31">
        <f t="shared" ref="O76:P76" si="50">+O77+O80+O83</f>
        <v>0</v>
      </c>
      <c r="P76" s="31">
        <f t="shared" si="50"/>
        <v>0</v>
      </c>
    </row>
    <row r="77" spans="1:16" x14ac:dyDescent="0.2">
      <c r="A77" s="5" t="s">
        <v>86</v>
      </c>
      <c r="B77" s="27">
        <f t="shared" ref="B77:C77" si="51">SUM(B78:B79)</f>
        <v>0</v>
      </c>
      <c r="C77" s="27">
        <f t="shared" si="51"/>
        <v>0</v>
      </c>
      <c r="D77" s="27">
        <f t="shared" ref="D77:E77" si="52">SUM(D78:D79)</f>
        <v>0</v>
      </c>
      <c r="E77" s="27">
        <f t="shared" si="52"/>
        <v>0</v>
      </c>
      <c r="F77" s="27">
        <f t="shared" ref="F77:N77" si="53">SUM(F78:F79)</f>
        <v>0</v>
      </c>
      <c r="G77" s="27">
        <f t="shared" si="53"/>
        <v>0</v>
      </c>
      <c r="H77" s="27">
        <f t="shared" si="53"/>
        <v>0</v>
      </c>
      <c r="I77" s="27">
        <f t="shared" si="53"/>
        <v>0</v>
      </c>
      <c r="J77" s="27">
        <f t="shared" si="53"/>
        <v>0</v>
      </c>
      <c r="K77" s="27">
        <f t="shared" si="53"/>
        <v>0</v>
      </c>
      <c r="L77" s="27">
        <f t="shared" si="53"/>
        <v>0</v>
      </c>
      <c r="M77" s="27">
        <f t="shared" si="53"/>
        <v>0</v>
      </c>
      <c r="N77" s="27">
        <f t="shared" si="53"/>
        <v>0</v>
      </c>
      <c r="O77" s="27">
        <f t="shared" ref="O77:P77" si="54">SUM(O78:O79)</f>
        <v>0</v>
      </c>
      <c r="P77" s="27">
        <f t="shared" si="54"/>
        <v>0</v>
      </c>
    </row>
    <row r="78" spans="1:16" ht="10.9" customHeight="1" x14ac:dyDescent="0.2">
      <c r="A78" s="9" t="s">
        <v>87</v>
      </c>
      <c r="B78" s="29">
        <v>0</v>
      </c>
      <c r="C78" s="29">
        <v>0</v>
      </c>
      <c r="D78" s="29">
        <v>0</v>
      </c>
      <c r="E78" s="29">
        <v>0</v>
      </c>
      <c r="F78" s="29">
        <v>0</v>
      </c>
      <c r="G78" s="29">
        <v>0</v>
      </c>
      <c r="H78" s="29">
        <v>0</v>
      </c>
      <c r="I78" s="29">
        <v>0</v>
      </c>
      <c r="J78" s="29">
        <v>0</v>
      </c>
      <c r="K78" s="29">
        <v>0</v>
      </c>
      <c r="L78" s="29">
        <v>0</v>
      </c>
      <c r="M78" s="29">
        <v>0</v>
      </c>
      <c r="N78" s="29">
        <v>0</v>
      </c>
      <c r="O78" s="29">
        <v>0</v>
      </c>
      <c r="P78" s="29">
        <f>D78+E78+F78+G78+H78+I78+J78+K78+L78+M78+N78+O78</f>
        <v>0</v>
      </c>
    </row>
    <row r="79" spans="1:16" ht="10.9" customHeight="1" x14ac:dyDescent="0.2">
      <c r="A79" s="9" t="s">
        <v>88</v>
      </c>
      <c r="B79" s="29">
        <v>0</v>
      </c>
      <c r="C79" s="29">
        <v>0</v>
      </c>
      <c r="D79" s="29">
        <v>0</v>
      </c>
      <c r="E79" s="29">
        <v>0</v>
      </c>
      <c r="F79" s="29">
        <v>0</v>
      </c>
      <c r="G79" s="29">
        <v>0</v>
      </c>
      <c r="H79" s="29">
        <v>0</v>
      </c>
      <c r="I79" s="29">
        <v>0</v>
      </c>
      <c r="J79" s="29">
        <v>0</v>
      </c>
      <c r="K79" s="29">
        <v>0</v>
      </c>
      <c r="L79" s="29">
        <v>0</v>
      </c>
      <c r="M79" s="29">
        <v>0</v>
      </c>
      <c r="N79" s="29">
        <v>0</v>
      </c>
      <c r="O79" s="29">
        <v>0</v>
      </c>
      <c r="P79" s="29">
        <f>D79+E79+F79+G79+H79+I79+J79+K79+L79+M79+N79+O79</f>
        <v>0</v>
      </c>
    </row>
    <row r="80" spans="1:16" x14ac:dyDescent="0.2">
      <c r="A80" s="13" t="s">
        <v>89</v>
      </c>
      <c r="B80" s="27">
        <f t="shared" ref="B80:C80" si="55">SUM(B81:B82)</f>
        <v>0</v>
      </c>
      <c r="C80" s="27">
        <f t="shared" si="55"/>
        <v>0</v>
      </c>
      <c r="D80" s="27">
        <f t="shared" ref="D80:E80" si="56">SUM(D81:D82)</f>
        <v>0</v>
      </c>
      <c r="E80" s="27">
        <f t="shared" si="56"/>
        <v>0</v>
      </c>
      <c r="F80" s="27">
        <f t="shared" ref="F80:N80" si="57">SUM(F81:F82)</f>
        <v>0</v>
      </c>
      <c r="G80" s="27">
        <f t="shared" si="57"/>
        <v>0</v>
      </c>
      <c r="H80" s="27">
        <f t="shared" si="57"/>
        <v>0</v>
      </c>
      <c r="I80" s="27">
        <f t="shared" si="57"/>
        <v>0</v>
      </c>
      <c r="J80" s="27">
        <f t="shared" si="57"/>
        <v>0</v>
      </c>
      <c r="K80" s="27">
        <f t="shared" si="57"/>
        <v>0</v>
      </c>
      <c r="L80" s="27">
        <f t="shared" si="57"/>
        <v>0</v>
      </c>
      <c r="M80" s="27">
        <f t="shared" si="57"/>
        <v>0</v>
      </c>
      <c r="N80" s="27">
        <f t="shared" si="57"/>
        <v>0</v>
      </c>
      <c r="O80" s="27">
        <f t="shared" ref="O80:P80" si="58">SUM(O81:O82)</f>
        <v>0</v>
      </c>
      <c r="P80" s="27">
        <f t="shared" si="58"/>
        <v>0</v>
      </c>
    </row>
    <row r="81" spans="1:18" ht="12.6" customHeight="1" x14ac:dyDescent="0.2">
      <c r="A81" s="9" t="s">
        <v>90</v>
      </c>
      <c r="B81" s="29">
        <v>0</v>
      </c>
      <c r="C81" s="29">
        <v>0</v>
      </c>
      <c r="D81" s="29">
        <v>0</v>
      </c>
      <c r="E81" s="29">
        <v>0</v>
      </c>
      <c r="F81" s="29">
        <v>0</v>
      </c>
      <c r="G81" s="29">
        <v>0</v>
      </c>
      <c r="H81" s="29">
        <v>0</v>
      </c>
      <c r="I81" s="29">
        <v>0</v>
      </c>
      <c r="J81" s="29">
        <v>0</v>
      </c>
      <c r="K81" s="29">
        <v>0</v>
      </c>
      <c r="L81" s="29">
        <v>0</v>
      </c>
      <c r="M81" s="29">
        <v>0</v>
      </c>
      <c r="N81" s="29">
        <v>0</v>
      </c>
      <c r="O81" s="29">
        <v>0</v>
      </c>
      <c r="P81" s="29">
        <f>D81+E81+F81+G81+H81+I81+J81+K81+L81+M81+N81+O81</f>
        <v>0</v>
      </c>
    </row>
    <row r="82" spans="1:18" ht="12.6" customHeight="1" x14ac:dyDescent="0.2">
      <c r="A82" s="9" t="s">
        <v>91</v>
      </c>
      <c r="B82" s="8">
        <v>0</v>
      </c>
      <c r="C82" s="8">
        <v>0</v>
      </c>
      <c r="D82" s="8">
        <v>0</v>
      </c>
      <c r="E82" s="8">
        <v>0</v>
      </c>
      <c r="F82" s="8">
        <v>0</v>
      </c>
      <c r="G82" s="8">
        <v>0</v>
      </c>
      <c r="H82" s="8">
        <v>0</v>
      </c>
      <c r="I82" s="8">
        <v>0</v>
      </c>
      <c r="J82" s="8">
        <v>0</v>
      </c>
      <c r="K82" s="8">
        <v>0</v>
      </c>
      <c r="L82" s="8">
        <v>0</v>
      </c>
      <c r="M82" s="8">
        <v>0</v>
      </c>
      <c r="N82" s="8">
        <v>0</v>
      </c>
      <c r="O82" s="8">
        <v>0</v>
      </c>
      <c r="P82" s="8">
        <f>D82+E82+F82+G82+H82+I82+J82+K82+L82+M82+N82+O82</f>
        <v>0</v>
      </c>
    </row>
    <row r="83" spans="1:18" x14ac:dyDescent="0.2">
      <c r="A83" s="13" t="s">
        <v>92</v>
      </c>
      <c r="B83" s="16">
        <f t="shared" ref="B83:P83" si="59">+B84</f>
        <v>0</v>
      </c>
      <c r="C83" s="16">
        <f t="shared" si="59"/>
        <v>0</v>
      </c>
      <c r="D83" s="16">
        <f t="shared" si="59"/>
        <v>0</v>
      </c>
      <c r="E83" s="16">
        <f t="shared" si="59"/>
        <v>0</v>
      </c>
      <c r="F83" s="16">
        <f t="shared" si="59"/>
        <v>0</v>
      </c>
      <c r="G83" s="16">
        <f t="shared" si="59"/>
        <v>0</v>
      </c>
      <c r="H83" s="16">
        <f t="shared" si="59"/>
        <v>0</v>
      </c>
      <c r="I83" s="16">
        <f t="shared" si="59"/>
        <v>0</v>
      </c>
      <c r="J83" s="16">
        <f t="shared" si="59"/>
        <v>0</v>
      </c>
      <c r="K83" s="16">
        <f t="shared" si="59"/>
        <v>0</v>
      </c>
      <c r="L83" s="16">
        <f t="shared" si="59"/>
        <v>0</v>
      </c>
      <c r="M83" s="16">
        <f t="shared" si="59"/>
        <v>0</v>
      </c>
      <c r="N83" s="16">
        <f t="shared" si="59"/>
        <v>0</v>
      </c>
      <c r="O83" s="16">
        <f t="shared" si="59"/>
        <v>0</v>
      </c>
      <c r="P83" s="16">
        <f t="shared" si="59"/>
        <v>0</v>
      </c>
    </row>
    <row r="84" spans="1:18" x14ac:dyDescent="0.2">
      <c r="A84" s="9" t="s">
        <v>93</v>
      </c>
      <c r="B84" s="8">
        <v>0</v>
      </c>
      <c r="C84" s="8">
        <v>0</v>
      </c>
      <c r="D84" s="8">
        <v>0</v>
      </c>
      <c r="E84" s="8">
        <v>0</v>
      </c>
      <c r="F84" s="8">
        <v>0</v>
      </c>
      <c r="G84" s="8">
        <v>0</v>
      </c>
      <c r="H84" s="8">
        <v>0</v>
      </c>
      <c r="I84" s="8">
        <v>0</v>
      </c>
      <c r="J84" s="8">
        <v>0</v>
      </c>
      <c r="K84" s="8">
        <v>0</v>
      </c>
      <c r="L84" s="8">
        <v>0</v>
      </c>
      <c r="M84" s="8">
        <v>0</v>
      </c>
      <c r="N84" s="8">
        <v>0</v>
      </c>
      <c r="O84" s="8">
        <v>0</v>
      </c>
      <c r="P84" s="8">
        <f>D84+E84+F84+G84+H84+I84+J84+K84+L84+M84+N84+O84</f>
        <v>0</v>
      </c>
      <c r="R84" s="1" t="s">
        <v>136</v>
      </c>
    </row>
    <row r="85" spans="1:18" x14ac:dyDescent="0.2">
      <c r="A85" s="14" t="s">
        <v>94</v>
      </c>
      <c r="B85" s="17">
        <f t="shared" ref="B85:C85" si="60">B12+B18+B28+B38+B47+B54+B64</f>
        <v>2867197919</v>
      </c>
      <c r="C85" s="17">
        <f t="shared" si="60"/>
        <v>2961150810.1399999</v>
      </c>
      <c r="D85" s="17">
        <f t="shared" ref="D85" si="61">D12+D18+D28+D38+D47+D54+D64</f>
        <v>131284790.75999999</v>
      </c>
      <c r="E85" s="17">
        <f t="shared" ref="E85" si="62">E12+E18+E28+E38+E47+E54+E64</f>
        <v>182679262.66000003</v>
      </c>
      <c r="F85" s="17">
        <f t="shared" ref="F85:N85" si="63">F12+F18+F28+F38+F47+F54+F64</f>
        <v>235212485.91</v>
      </c>
      <c r="G85" s="17">
        <f t="shared" si="63"/>
        <v>228346140.63</v>
      </c>
      <c r="H85" s="17">
        <f t="shared" si="63"/>
        <v>289949180.79000002</v>
      </c>
      <c r="I85" s="17">
        <f t="shared" si="63"/>
        <v>208975604.90000001</v>
      </c>
      <c r="J85" s="17">
        <f t="shared" si="63"/>
        <v>235243611.77000001</v>
      </c>
      <c r="K85" s="17">
        <f t="shared" si="63"/>
        <v>187076550.82000002</v>
      </c>
      <c r="L85" s="17">
        <f t="shared" si="63"/>
        <v>226921171.40000001</v>
      </c>
      <c r="M85" s="17">
        <f t="shared" si="63"/>
        <v>0</v>
      </c>
      <c r="N85" s="17">
        <f t="shared" si="63"/>
        <v>0</v>
      </c>
      <c r="O85" s="17">
        <f t="shared" ref="O85" si="64">O12+O18+O28+O38+O47+O54+O64</f>
        <v>0</v>
      </c>
      <c r="P85" s="17">
        <f>P12+P18+P28+P38+P47+P54+P64</f>
        <v>1925688799.6400001</v>
      </c>
      <c r="Q85" s="39"/>
      <c r="R85" s="35"/>
    </row>
    <row r="86" spans="1:18" x14ac:dyDescent="0.2">
      <c r="A86" s="40" t="s">
        <v>100</v>
      </c>
      <c r="B86" s="15"/>
      <c r="C86" s="15"/>
      <c r="D86" s="24"/>
      <c r="E86" s="24"/>
      <c r="F86" s="24"/>
      <c r="G86" s="24"/>
      <c r="H86" s="24"/>
      <c r="I86" s="24"/>
      <c r="J86" s="24"/>
      <c r="K86" s="6"/>
      <c r="L86" s="6"/>
      <c r="M86" s="6"/>
      <c r="N86" s="11"/>
      <c r="O86" s="11"/>
      <c r="P86" s="11"/>
    </row>
    <row r="87" spans="1:18" ht="12" customHeight="1" x14ac:dyDescent="0.2">
      <c r="A87" s="59" t="s">
        <v>97</v>
      </c>
      <c r="B87" s="59"/>
      <c r="C87" s="59"/>
      <c r="D87" s="59"/>
      <c r="E87" s="59"/>
      <c r="F87" s="59"/>
      <c r="G87" s="59"/>
      <c r="H87" s="59"/>
      <c r="I87" s="59"/>
      <c r="J87" s="59"/>
      <c r="K87" s="11"/>
      <c r="L87" s="11"/>
      <c r="M87" s="11"/>
      <c r="N87" s="11"/>
      <c r="O87" s="11"/>
      <c r="P87" s="11"/>
    </row>
    <row r="88" spans="1:18" ht="14.25" customHeight="1" x14ac:dyDescent="0.2">
      <c r="A88" s="63" t="s">
        <v>98</v>
      </c>
      <c r="B88" s="63"/>
      <c r="C88" s="63"/>
      <c r="D88" s="63"/>
      <c r="E88" s="63"/>
      <c r="F88" s="63"/>
      <c r="G88" s="63"/>
      <c r="H88" s="63"/>
      <c r="I88" s="63"/>
      <c r="J88" s="63"/>
      <c r="K88" s="11"/>
      <c r="L88" s="11"/>
      <c r="M88" s="11"/>
      <c r="N88" s="11"/>
      <c r="O88" s="11"/>
      <c r="P88" s="11"/>
    </row>
    <row r="89" spans="1:18" ht="27" customHeight="1" x14ac:dyDescent="0.2">
      <c r="A89" s="59" t="s">
        <v>99</v>
      </c>
      <c r="B89" s="59"/>
      <c r="C89" s="59"/>
      <c r="D89" s="59"/>
      <c r="E89" s="59"/>
      <c r="F89" s="59"/>
      <c r="G89" s="59"/>
      <c r="H89" s="59"/>
      <c r="I89" s="59"/>
      <c r="J89" s="59"/>
      <c r="K89" s="11"/>
      <c r="L89" s="11"/>
      <c r="M89" s="11"/>
      <c r="N89" s="11"/>
      <c r="O89" s="11"/>
      <c r="P89" s="11"/>
    </row>
    <row r="90" spans="1:18" ht="42" customHeight="1" x14ac:dyDescent="0.2">
      <c r="A90" s="22"/>
      <c r="B90" s="21"/>
      <c r="C90" s="21"/>
      <c r="D90" s="21"/>
      <c r="E90" s="21"/>
      <c r="F90" s="21"/>
      <c r="G90" s="21"/>
      <c r="H90" s="21"/>
      <c r="I90" s="21"/>
      <c r="J90" s="21"/>
      <c r="K90" s="18"/>
      <c r="L90" s="18"/>
      <c r="M90" s="18"/>
      <c r="N90" s="23"/>
      <c r="O90" s="23"/>
      <c r="P90" s="20"/>
    </row>
    <row r="91" spans="1:18" s="12" customFormat="1" ht="15" x14ac:dyDescent="0.2">
      <c r="A91" s="19" t="s">
        <v>107</v>
      </c>
      <c r="N91" s="57" t="s">
        <v>109</v>
      </c>
      <c r="O91" s="57"/>
      <c r="P91" s="57"/>
    </row>
    <row r="92" spans="1:18" s="45" customFormat="1" ht="15" x14ac:dyDescent="0.2">
      <c r="A92" s="43" t="s">
        <v>108</v>
      </c>
      <c r="B92" s="44"/>
      <c r="C92" s="44"/>
      <c r="D92" s="44"/>
      <c r="E92" s="44"/>
      <c r="F92" s="44"/>
      <c r="G92" s="44"/>
      <c r="H92" s="44"/>
      <c r="I92" s="44"/>
      <c r="J92" s="44"/>
      <c r="K92" s="44"/>
      <c r="L92" s="44"/>
      <c r="M92" s="44"/>
      <c r="N92" s="58" t="s">
        <v>95</v>
      </c>
      <c r="O92" s="58"/>
      <c r="P92" s="58"/>
    </row>
    <row r="93" spans="1:18" ht="15" x14ac:dyDescent="0.2">
      <c r="A93" s="18"/>
      <c r="B93" s="18"/>
      <c r="C93" s="18"/>
      <c r="D93" s="18"/>
      <c r="E93" s="18"/>
      <c r="F93" s="18"/>
      <c r="G93" s="18"/>
      <c r="H93" s="18"/>
      <c r="I93" s="18"/>
      <c r="J93" s="18"/>
      <c r="K93" s="18"/>
      <c r="L93" s="18"/>
      <c r="M93" s="18"/>
      <c r="N93" s="18"/>
      <c r="O93" s="18"/>
      <c r="P93" s="11"/>
    </row>
    <row r="94" spans="1:18" x14ac:dyDescent="0.2">
      <c r="A94" s="15"/>
      <c r="B94" s="15"/>
      <c r="C94" s="15"/>
      <c r="D94" s="15"/>
      <c r="E94" s="15"/>
      <c r="F94" s="15"/>
      <c r="G94" s="15"/>
      <c r="H94" s="15"/>
      <c r="I94" s="15"/>
      <c r="J94" s="15"/>
      <c r="K94" s="15"/>
      <c r="L94" s="15"/>
      <c r="M94" s="15"/>
      <c r="N94" s="15"/>
      <c r="O94" s="15"/>
      <c r="P94" s="15"/>
    </row>
    <row r="95" spans="1:18" x14ac:dyDescent="0.2">
      <c r="A95" s="15"/>
      <c r="B95" s="15"/>
      <c r="C95" s="15"/>
      <c r="D95" s="15"/>
      <c r="E95" s="15"/>
      <c r="F95" s="15"/>
      <c r="G95" s="15"/>
      <c r="H95" s="15"/>
      <c r="I95" s="15"/>
      <c r="J95" s="15"/>
      <c r="K95" s="15"/>
      <c r="L95" s="15"/>
      <c r="M95" s="15"/>
      <c r="N95" s="15"/>
      <c r="O95" s="15"/>
      <c r="P95" s="15"/>
    </row>
    <row r="96" spans="1:18" x14ac:dyDescent="0.2">
      <c r="A96" s="15"/>
      <c r="B96" s="15"/>
      <c r="C96" s="15"/>
      <c r="D96" s="15"/>
      <c r="E96" s="15"/>
      <c r="F96" s="15"/>
      <c r="G96" s="15"/>
      <c r="H96" s="15"/>
      <c r="I96" s="15"/>
      <c r="J96" s="15"/>
      <c r="K96" s="15"/>
      <c r="L96" s="15"/>
      <c r="M96" s="15"/>
      <c r="N96" s="15"/>
      <c r="O96" s="15"/>
      <c r="P96" s="15"/>
    </row>
    <row r="97" spans="1:16" x14ac:dyDescent="0.2">
      <c r="A97" s="15"/>
      <c r="B97" s="15"/>
      <c r="C97" s="15"/>
      <c r="D97" s="15"/>
      <c r="E97" s="15"/>
      <c r="F97" s="15"/>
      <c r="G97" s="15"/>
      <c r="H97" s="15"/>
      <c r="I97" s="15"/>
      <c r="J97" s="15"/>
      <c r="K97" s="15"/>
      <c r="L97" s="15"/>
      <c r="M97" s="15"/>
      <c r="N97" s="15"/>
      <c r="O97" s="15"/>
      <c r="P97" s="15"/>
    </row>
    <row r="98" spans="1:16" x14ac:dyDescent="0.2">
      <c r="A98" s="15"/>
      <c r="B98" s="15"/>
      <c r="C98" s="15"/>
      <c r="D98" s="15"/>
      <c r="E98" s="15"/>
      <c r="F98" s="15"/>
      <c r="G98" s="15"/>
      <c r="H98" s="15"/>
      <c r="I98" s="15"/>
      <c r="J98" s="15"/>
      <c r="K98" s="15"/>
      <c r="L98" s="15"/>
      <c r="M98" s="15"/>
      <c r="N98" s="15"/>
      <c r="O98" s="15"/>
      <c r="P98" s="15"/>
    </row>
    <row r="99" spans="1:16" x14ac:dyDescent="0.2">
      <c r="A99" s="15"/>
      <c r="B99" s="15"/>
      <c r="C99" s="15"/>
      <c r="D99" s="15"/>
      <c r="E99" s="15"/>
      <c r="F99" s="15"/>
      <c r="G99" s="15"/>
      <c r="H99" s="15"/>
      <c r="I99" s="15"/>
      <c r="J99" s="15"/>
      <c r="K99" s="15"/>
      <c r="L99" s="15"/>
      <c r="M99" s="15"/>
      <c r="N99" s="15"/>
      <c r="O99" s="15"/>
      <c r="P99" s="15"/>
    </row>
    <row r="100" spans="1:16" x14ac:dyDescent="0.2">
      <c r="A100" s="15"/>
      <c r="B100" s="15"/>
      <c r="C100" s="15"/>
      <c r="D100" s="15"/>
      <c r="E100" s="15"/>
      <c r="F100" s="15"/>
      <c r="G100" s="15"/>
      <c r="H100" s="15"/>
      <c r="I100" s="15"/>
      <c r="J100" s="15"/>
      <c r="K100" s="15"/>
      <c r="L100" s="15"/>
      <c r="M100" s="15"/>
      <c r="N100" s="15"/>
      <c r="O100" s="15"/>
      <c r="P100" s="15"/>
    </row>
    <row r="101" spans="1:16" x14ac:dyDescent="0.2">
      <c r="A101" s="15"/>
      <c r="B101" s="15"/>
      <c r="C101" s="15"/>
      <c r="D101" s="15"/>
      <c r="E101" s="15"/>
      <c r="F101" s="15"/>
      <c r="G101" s="15"/>
      <c r="H101" s="15"/>
      <c r="I101" s="15"/>
      <c r="J101" s="15"/>
      <c r="K101" s="15"/>
      <c r="L101" s="15"/>
      <c r="M101" s="15"/>
      <c r="N101" s="15"/>
      <c r="O101" s="15"/>
      <c r="P101" s="15"/>
    </row>
    <row r="102" spans="1:16" x14ac:dyDescent="0.2">
      <c r="A102" s="15"/>
      <c r="B102" s="15"/>
      <c r="C102" s="15"/>
      <c r="D102" s="15"/>
      <c r="E102" s="15"/>
      <c r="F102" s="15"/>
      <c r="G102" s="15"/>
      <c r="H102" s="15"/>
      <c r="I102" s="15"/>
      <c r="J102" s="15"/>
      <c r="K102" s="15"/>
      <c r="L102" s="15"/>
      <c r="M102" s="15"/>
      <c r="N102" s="15"/>
      <c r="O102" s="15"/>
      <c r="P102" s="15"/>
    </row>
  </sheetData>
  <mergeCells count="15">
    <mergeCell ref="A8:P8"/>
    <mergeCell ref="A3:P3"/>
    <mergeCell ref="A4:P4"/>
    <mergeCell ref="A5:P5"/>
    <mergeCell ref="A6:P6"/>
    <mergeCell ref="A7:P7"/>
    <mergeCell ref="N91:P91"/>
    <mergeCell ref="N92:P92"/>
    <mergeCell ref="A89:J89"/>
    <mergeCell ref="A9:A10"/>
    <mergeCell ref="B9:B10"/>
    <mergeCell ref="C9:C10"/>
    <mergeCell ref="D9:P9"/>
    <mergeCell ref="A87:J87"/>
    <mergeCell ref="A88:J88"/>
  </mergeCells>
  <printOptions horizontalCentered="1"/>
  <pageMargins left="0" right="0" top="0.55000000000000004" bottom="0.42" header="0.3" footer="0.3"/>
  <pageSetup paperSize="5" scale="90" fitToHeight="3" orientation="landscape" r:id="rId1"/>
  <headerFooter>
    <oddFooter>&amp;CPg.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EBFF1-423C-4958-9BF4-90140145A229}">
  <sheetPr>
    <tabColor theme="4" tint="0.59999389629810485"/>
  </sheetPr>
  <dimension ref="A7:K123"/>
  <sheetViews>
    <sheetView showGridLines="0" topLeftCell="A117" zoomScale="145" zoomScaleNormal="145" workbookViewId="0">
      <selection activeCell="D106" sqref="D106"/>
    </sheetView>
  </sheetViews>
  <sheetFormatPr baseColWidth="10" defaultColWidth="8.83203125" defaultRowHeight="12.75" x14ac:dyDescent="0.2"/>
  <cols>
    <col min="1" max="1" width="11.1640625" style="37" customWidth="1"/>
    <col min="2" max="2" width="7.6640625" style="37" customWidth="1"/>
    <col min="3" max="3" width="25.6640625" style="38" customWidth="1"/>
    <col min="4" max="4" width="59.1640625" style="32" customWidth="1"/>
    <col min="5" max="5" width="31.1640625" style="41" customWidth="1"/>
    <col min="6" max="6" width="39.33203125" style="32" customWidth="1"/>
    <col min="7" max="16384" width="8.83203125" style="32"/>
  </cols>
  <sheetData>
    <row r="7" spans="1:11" ht="15.6" customHeight="1" x14ac:dyDescent="0.2">
      <c r="A7" s="71"/>
      <c r="B7" s="72"/>
      <c r="C7" s="72"/>
      <c r="D7" s="72"/>
      <c r="E7" s="72"/>
      <c r="F7" s="33"/>
      <c r="G7" s="33"/>
      <c r="H7" s="33"/>
      <c r="I7" s="33"/>
      <c r="J7" s="33"/>
      <c r="K7" s="33"/>
    </row>
    <row r="8" spans="1:11" ht="15.6" customHeight="1" x14ac:dyDescent="0.2">
      <c r="A8" s="71" t="s">
        <v>110</v>
      </c>
      <c r="B8" s="72"/>
      <c r="C8" s="72"/>
      <c r="D8" s="72"/>
      <c r="E8" s="72"/>
      <c r="F8" s="34"/>
      <c r="G8" s="34"/>
      <c r="H8" s="34"/>
      <c r="I8" s="34"/>
      <c r="J8" s="34"/>
      <c r="K8" s="34"/>
    </row>
    <row r="9" spans="1:11" ht="21" customHeight="1" x14ac:dyDescent="0.2">
      <c r="A9" s="71" t="s">
        <v>149</v>
      </c>
      <c r="B9" s="72"/>
      <c r="C9" s="72"/>
      <c r="D9" s="72"/>
      <c r="E9" s="72"/>
    </row>
    <row r="10" spans="1:11" ht="15.6" customHeight="1" x14ac:dyDescent="0.2">
      <c r="A10" s="71" t="s">
        <v>101</v>
      </c>
      <c r="B10" s="72"/>
      <c r="C10" s="72"/>
      <c r="D10" s="72"/>
      <c r="E10" s="72"/>
    </row>
    <row r="11" spans="1:11" ht="34.15" customHeight="1" x14ac:dyDescent="0.25">
      <c r="A11" s="51" t="s">
        <v>102</v>
      </c>
      <c r="B11" s="51" t="s">
        <v>103</v>
      </c>
      <c r="C11" s="51" t="s">
        <v>104</v>
      </c>
      <c r="D11" s="51" t="s">
        <v>105</v>
      </c>
      <c r="E11" s="52" t="s">
        <v>106</v>
      </c>
    </row>
    <row r="12" spans="1:11" customFormat="1" ht="57.6" customHeight="1" x14ac:dyDescent="0.2">
      <c r="A12" s="46">
        <v>46266</v>
      </c>
      <c r="B12" s="42">
        <v>4230</v>
      </c>
      <c r="C12" s="47" t="s">
        <v>150</v>
      </c>
      <c r="D12" s="47" t="s">
        <v>151</v>
      </c>
      <c r="E12" s="49">
        <v>49560</v>
      </c>
    </row>
    <row r="13" spans="1:11" customFormat="1" ht="57.6" customHeight="1" x14ac:dyDescent="0.2">
      <c r="A13" s="46">
        <v>46266</v>
      </c>
      <c r="B13" s="42">
        <v>4232</v>
      </c>
      <c r="C13" s="47" t="s">
        <v>150</v>
      </c>
      <c r="D13" s="47" t="s">
        <v>151</v>
      </c>
      <c r="E13" s="49">
        <v>162840</v>
      </c>
    </row>
    <row r="14" spans="1:11" customFormat="1" ht="57.6" customHeight="1" x14ac:dyDescent="0.2">
      <c r="A14" s="46">
        <v>46266</v>
      </c>
      <c r="B14" s="42">
        <v>4234</v>
      </c>
      <c r="C14" s="47" t="s">
        <v>150</v>
      </c>
      <c r="D14" s="47" t="s">
        <v>151</v>
      </c>
      <c r="E14" s="49">
        <v>457840</v>
      </c>
    </row>
    <row r="15" spans="1:11" customFormat="1" ht="57.6" customHeight="1" x14ac:dyDescent="0.2">
      <c r="A15" s="46">
        <v>46266</v>
      </c>
      <c r="B15" s="42">
        <v>4236</v>
      </c>
      <c r="C15" s="47" t="s">
        <v>152</v>
      </c>
      <c r="D15" s="47" t="s">
        <v>153</v>
      </c>
      <c r="E15" s="49">
        <v>11500</v>
      </c>
    </row>
    <row r="16" spans="1:11" customFormat="1" ht="57.6" customHeight="1" x14ac:dyDescent="0.2">
      <c r="A16" s="46">
        <v>46266</v>
      </c>
      <c r="B16" s="42">
        <v>4238</v>
      </c>
      <c r="C16" s="47" t="s">
        <v>145</v>
      </c>
      <c r="D16" s="47" t="s">
        <v>154</v>
      </c>
      <c r="E16" s="49">
        <v>3835</v>
      </c>
    </row>
    <row r="17" spans="1:5" customFormat="1" ht="57.6" customHeight="1" x14ac:dyDescent="0.2">
      <c r="A17" s="46">
        <v>46266</v>
      </c>
      <c r="B17" s="42">
        <v>4240</v>
      </c>
      <c r="C17" s="47" t="s">
        <v>155</v>
      </c>
      <c r="D17" s="47" t="s">
        <v>156</v>
      </c>
      <c r="E17" s="49">
        <v>30000</v>
      </c>
    </row>
    <row r="18" spans="1:5" customFormat="1" ht="57.6" customHeight="1" x14ac:dyDescent="0.2">
      <c r="A18" s="46">
        <v>46266</v>
      </c>
      <c r="B18" s="42">
        <v>4242</v>
      </c>
      <c r="C18" s="47" t="s">
        <v>157</v>
      </c>
      <c r="D18" s="47" t="s">
        <v>158</v>
      </c>
      <c r="E18" s="49">
        <v>220500</v>
      </c>
    </row>
    <row r="19" spans="1:5" customFormat="1" ht="57.6" customHeight="1" x14ac:dyDescent="0.2">
      <c r="A19" s="46">
        <v>46268</v>
      </c>
      <c r="B19" s="42">
        <v>4272</v>
      </c>
      <c r="C19" s="47" t="s">
        <v>126</v>
      </c>
      <c r="D19" s="47" t="s">
        <v>159</v>
      </c>
      <c r="E19" s="49">
        <v>3657269.6</v>
      </c>
    </row>
    <row r="20" spans="1:5" customFormat="1" ht="57.6" customHeight="1" x14ac:dyDescent="0.2">
      <c r="A20" s="46">
        <v>46268</v>
      </c>
      <c r="B20" s="42">
        <v>4275</v>
      </c>
      <c r="C20" s="47" t="s">
        <v>160</v>
      </c>
      <c r="D20" s="47" t="s">
        <v>161</v>
      </c>
      <c r="E20" s="49">
        <v>402697.94</v>
      </c>
    </row>
    <row r="21" spans="1:5" customFormat="1" ht="57.6" customHeight="1" x14ac:dyDescent="0.2">
      <c r="A21" s="46">
        <v>46268</v>
      </c>
      <c r="B21" s="42">
        <v>4281</v>
      </c>
      <c r="C21" s="47" t="s">
        <v>134</v>
      </c>
      <c r="D21" s="47" t="s">
        <v>162</v>
      </c>
      <c r="E21" s="49">
        <v>70029.279999999999</v>
      </c>
    </row>
    <row r="22" spans="1:5" customFormat="1" ht="57.6" customHeight="1" x14ac:dyDescent="0.2">
      <c r="A22" s="46">
        <v>46268</v>
      </c>
      <c r="B22" s="42">
        <v>4282</v>
      </c>
      <c r="C22" s="47" t="s">
        <v>127</v>
      </c>
      <c r="D22" s="47" t="s">
        <v>163</v>
      </c>
      <c r="E22" s="49">
        <v>13272260.5</v>
      </c>
    </row>
    <row r="23" spans="1:5" customFormat="1" ht="57.6" customHeight="1" x14ac:dyDescent="0.2">
      <c r="A23" s="46">
        <v>46268</v>
      </c>
      <c r="B23" s="42">
        <v>4283</v>
      </c>
      <c r="C23" s="47" t="s">
        <v>117</v>
      </c>
      <c r="D23" s="47" t="s">
        <v>164</v>
      </c>
      <c r="E23" s="49">
        <v>4458333.33</v>
      </c>
    </row>
    <row r="24" spans="1:5" customFormat="1" ht="57.6" customHeight="1" x14ac:dyDescent="0.2">
      <c r="A24" s="46">
        <v>46268</v>
      </c>
      <c r="B24" s="42">
        <v>4284</v>
      </c>
      <c r="C24" s="47" t="s">
        <v>112</v>
      </c>
      <c r="D24" s="47" t="s">
        <v>165</v>
      </c>
      <c r="E24" s="49">
        <v>31890.91</v>
      </c>
    </row>
    <row r="25" spans="1:5" customFormat="1" ht="57.6" customHeight="1" x14ac:dyDescent="0.2">
      <c r="A25" s="46">
        <v>46268</v>
      </c>
      <c r="B25" s="42">
        <v>4285</v>
      </c>
      <c r="C25" s="47" t="s">
        <v>131</v>
      </c>
      <c r="D25" s="47" t="s">
        <v>166</v>
      </c>
      <c r="E25" s="49">
        <v>22000</v>
      </c>
    </row>
    <row r="26" spans="1:5" customFormat="1" ht="57.6" customHeight="1" x14ac:dyDescent="0.2">
      <c r="A26" s="46">
        <v>46268</v>
      </c>
      <c r="B26" s="42">
        <v>4287</v>
      </c>
      <c r="C26" s="47" t="s">
        <v>167</v>
      </c>
      <c r="D26" s="47" t="s">
        <v>168</v>
      </c>
      <c r="E26" s="49">
        <v>9500</v>
      </c>
    </row>
    <row r="27" spans="1:5" customFormat="1" ht="57.6" customHeight="1" x14ac:dyDescent="0.2">
      <c r="A27" s="46">
        <v>46269</v>
      </c>
      <c r="B27" s="42">
        <v>4303</v>
      </c>
      <c r="C27" s="47" t="s">
        <v>125</v>
      </c>
      <c r="D27" s="47" t="s">
        <v>169</v>
      </c>
      <c r="E27" s="49">
        <v>83047</v>
      </c>
    </row>
    <row r="28" spans="1:5" customFormat="1" ht="57.6" customHeight="1" x14ac:dyDescent="0.2">
      <c r="A28" s="46">
        <v>46269</v>
      </c>
      <c r="B28" s="42">
        <v>4304</v>
      </c>
      <c r="C28" s="47" t="s">
        <v>120</v>
      </c>
      <c r="D28" s="47" t="s">
        <v>170</v>
      </c>
      <c r="E28" s="49">
        <v>32570</v>
      </c>
    </row>
    <row r="29" spans="1:5" customFormat="1" ht="57.6" customHeight="1" x14ac:dyDescent="0.2">
      <c r="A29" s="46">
        <v>46269</v>
      </c>
      <c r="B29" s="42">
        <v>4306</v>
      </c>
      <c r="C29" s="47" t="s">
        <v>171</v>
      </c>
      <c r="D29" s="47" t="s">
        <v>172</v>
      </c>
      <c r="E29" s="49">
        <v>100000.01</v>
      </c>
    </row>
    <row r="30" spans="1:5" customFormat="1" ht="57.6" customHeight="1" x14ac:dyDescent="0.2">
      <c r="A30" s="46">
        <v>46269</v>
      </c>
      <c r="B30" s="42">
        <v>4307</v>
      </c>
      <c r="C30" s="47" t="s">
        <v>173</v>
      </c>
      <c r="D30" s="47" t="s">
        <v>174</v>
      </c>
      <c r="E30" s="49">
        <v>129000</v>
      </c>
    </row>
    <row r="31" spans="1:5" customFormat="1" ht="57.6" customHeight="1" x14ac:dyDescent="0.2">
      <c r="A31" s="46">
        <v>46269</v>
      </c>
      <c r="B31" s="42">
        <v>4324</v>
      </c>
      <c r="C31" s="47" t="s">
        <v>133</v>
      </c>
      <c r="D31" s="47" t="s">
        <v>175</v>
      </c>
      <c r="E31" s="49">
        <v>22028</v>
      </c>
    </row>
    <row r="32" spans="1:5" customFormat="1" ht="57.6" customHeight="1" x14ac:dyDescent="0.2">
      <c r="A32" s="46">
        <v>46269</v>
      </c>
      <c r="B32" s="42">
        <v>4333</v>
      </c>
      <c r="C32" s="47" t="s">
        <v>176</v>
      </c>
      <c r="D32" s="47" t="s">
        <v>177</v>
      </c>
      <c r="E32" s="49">
        <v>682600</v>
      </c>
    </row>
    <row r="33" spans="1:5" customFormat="1" ht="57.6" customHeight="1" x14ac:dyDescent="0.2">
      <c r="A33" s="46">
        <v>46269</v>
      </c>
      <c r="B33" s="42">
        <v>4335</v>
      </c>
      <c r="C33" s="47" t="s">
        <v>178</v>
      </c>
      <c r="D33" s="47" t="s">
        <v>179</v>
      </c>
      <c r="E33" s="49">
        <v>292097.2</v>
      </c>
    </row>
    <row r="34" spans="1:5" customFormat="1" ht="57.6" customHeight="1" x14ac:dyDescent="0.2">
      <c r="A34" s="46">
        <v>46269</v>
      </c>
      <c r="B34" s="42">
        <v>4339</v>
      </c>
      <c r="C34" s="47" t="s">
        <v>128</v>
      </c>
      <c r="D34" s="47" t="s">
        <v>180</v>
      </c>
      <c r="E34" s="49">
        <v>1500</v>
      </c>
    </row>
    <row r="35" spans="1:5" customFormat="1" ht="57.6" customHeight="1" x14ac:dyDescent="0.2">
      <c r="A35" s="46">
        <v>46272</v>
      </c>
      <c r="B35" s="42">
        <v>4341</v>
      </c>
      <c r="C35" s="47" t="s">
        <v>181</v>
      </c>
      <c r="D35" s="47" t="s">
        <v>182</v>
      </c>
      <c r="E35" s="49">
        <v>271400</v>
      </c>
    </row>
    <row r="36" spans="1:5" customFormat="1" ht="66" customHeight="1" x14ac:dyDescent="0.2">
      <c r="A36" s="46">
        <v>46272</v>
      </c>
      <c r="B36" s="42">
        <v>4343</v>
      </c>
      <c r="C36" s="47" t="s">
        <v>183</v>
      </c>
      <c r="D36" s="47" t="s">
        <v>184</v>
      </c>
      <c r="E36" s="49">
        <v>79060</v>
      </c>
    </row>
    <row r="37" spans="1:5" customFormat="1" ht="57.6" customHeight="1" x14ac:dyDescent="0.2">
      <c r="A37" s="46">
        <v>46272</v>
      </c>
      <c r="B37" s="42">
        <v>4345</v>
      </c>
      <c r="C37" s="47" t="s">
        <v>185</v>
      </c>
      <c r="D37" s="47" t="s">
        <v>186</v>
      </c>
      <c r="E37" s="49">
        <v>100000</v>
      </c>
    </row>
    <row r="38" spans="1:5" customFormat="1" ht="48.6" customHeight="1" x14ac:dyDescent="0.2">
      <c r="A38" s="46">
        <v>46272</v>
      </c>
      <c r="B38" s="42">
        <v>4348</v>
      </c>
      <c r="C38" s="47" t="s">
        <v>187</v>
      </c>
      <c r="D38" s="47" t="s">
        <v>188</v>
      </c>
      <c r="E38" s="49">
        <v>413000</v>
      </c>
    </row>
    <row r="39" spans="1:5" customFormat="1" ht="28.9" customHeight="1" x14ac:dyDescent="0.2">
      <c r="A39" s="46">
        <v>46273</v>
      </c>
      <c r="B39" s="42">
        <v>4358</v>
      </c>
      <c r="C39" s="47" t="s">
        <v>0</v>
      </c>
      <c r="D39" s="47" t="s">
        <v>189</v>
      </c>
      <c r="E39" s="49">
        <v>64605.45</v>
      </c>
    </row>
    <row r="40" spans="1:5" customFormat="1" ht="57.6" customHeight="1" x14ac:dyDescent="0.2">
      <c r="A40" s="46">
        <v>46273</v>
      </c>
      <c r="B40" s="42">
        <v>4370</v>
      </c>
      <c r="C40" s="47" t="s">
        <v>119</v>
      </c>
      <c r="D40" s="47" t="s">
        <v>190</v>
      </c>
      <c r="E40" s="49">
        <v>35908</v>
      </c>
    </row>
    <row r="41" spans="1:5" customFormat="1" ht="57.6" customHeight="1" x14ac:dyDescent="0.2">
      <c r="A41" s="46">
        <v>46273</v>
      </c>
      <c r="B41" s="42">
        <v>4373</v>
      </c>
      <c r="C41" s="47" t="s">
        <v>123</v>
      </c>
      <c r="D41" s="47" t="s">
        <v>191</v>
      </c>
      <c r="E41" s="49">
        <v>62464.55</v>
      </c>
    </row>
    <row r="42" spans="1:5" customFormat="1" ht="57.6" customHeight="1" x14ac:dyDescent="0.2">
      <c r="A42" s="46">
        <v>46273</v>
      </c>
      <c r="B42" s="42">
        <v>4376</v>
      </c>
      <c r="C42" s="47" t="s">
        <v>141</v>
      </c>
      <c r="D42" s="47" t="s">
        <v>192</v>
      </c>
      <c r="E42" s="49">
        <v>493867.38</v>
      </c>
    </row>
    <row r="43" spans="1:5" customFormat="1" ht="60" customHeight="1" x14ac:dyDescent="0.2">
      <c r="A43" s="46">
        <v>46273</v>
      </c>
      <c r="B43" s="42">
        <v>4380</v>
      </c>
      <c r="C43" s="47" t="s">
        <v>113</v>
      </c>
      <c r="D43" s="47" t="s">
        <v>193</v>
      </c>
      <c r="E43" s="49">
        <v>81740.990000000005</v>
      </c>
    </row>
    <row r="44" spans="1:5" customFormat="1" ht="60.6" customHeight="1" x14ac:dyDescent="0.2">
      <c r="A44" s="46">
        <v>46273</v>
      </c>
      <c r="B44" s="42">
        <v>4382</v>
      </c>
      <c r="C44" s="47" t="s">
        <v>140</v>
      </c>
      <c r="D44" s="47" t="s">
        <v>194</v>
      </c>
      <c r="E44" s="49">
        <v>1437400</v>
      </c>
    </row>
    <row r="45" spans="1:5" customFormat="1" ht="57.6" customHeight="1" x14ac:dyDescent="0.2">
      <c r="A45" s="46">
        <v>46274</v>
      </c>
      <c r="B45" s="42">
        <v>4397</v>
      </c>
      <c r="C45" s="47" t="s">
        <v>0</v>
      </c>
      <c r="D45" s="47" t="s">
        <v>195</v>
      </c>
      <c r="E45" s="49">
        <v>7419508.4199999999</v>
      </c>
    </row>
    <row r="46" spans="1:5" customFormat="1" ht="57.6" customHeight="1" x14ac:dyDescent="0.2">
      <c r="A46" s="46">
        <v>46274</v>
      </c>
      <c r="B46" s="42">
        <v>4399</v>
      </c>
      <c r="C46" s="47" t="s">
        <v>0</v>
      </c>
      <c r="D46" s="47" t="s">
        <v>196</v>
      </c>
      <c r="E46" s="49">
        <v>2000000</v>
      </c>
    </row>
    <row r="47" spans="1:5" customFormat="1" ht="57.6" customHeight="1" x14ac:dyDescent="0.2">
      <c r="A47" s="46">
        <v>46274</v>
      </c>
      <c r="B47" s="42">
        <v>4401</v>
      </c>
      <c r="C47" s="47" t="s">
        <v>0</v>
      </c>
      <c r="D47" s="47" t="s">
        <v>197</v>
      </c>
      <c r="E47" s="49">
        <v>7748426.5800000001</v>
      </c>
    </row>
    <row r="48" spans="1:5" customFormat="1" ht="57.6" customHeight="1" x14ac:dyDescent="0.2">
      <c r="A48" s="46">
        <v>46274</v>
      </c>
      <c r="B48" s="42">
        <v>4403</v>
      </c>
      <c r="C48" s="47" t="s">
        <v>0</v>
      </c>
      <c r="D48" s="47" t="s">
        <v>198</v>
      </c>
      <c r="E48" s="49">
        <v>1525768</v>
      </c>
    </row>
    <row r="49" spans="1:5" customFormat="1" ht="57.6" customHeight="1" x14ac:dyDescent="0.2">
      <c r="A49" s="46">
        <v>46274</v>
      </c>
      <c r="B49" s="42">
        <v>4405</v>
      </c>
      <c r="C49" s="47" t="s">
        <v>0</v>
      </c>
      <c r="D49" s="47" t="s">
        <v>199</v>
      </c>
      <c r="E49" s="49">
        <v>583334</v>
      </c>
    </row>
    <row r="50" spans="1:5" customFormat="1" ht="73.150000000000006" customHeight="1" x14ac:dyDescent="0.2">
      <c r="A50" s="46">
        <v>46274</v>
      </c>
      <c r="B50" s="42">
        <v>4409</v>
      </c>
      <c r="C50" s="47" t="s">
        <v>137</v>
      </c>
      <c r="D50" s="47" t="s">
        <v>200</v>
      </c>
      <c r="E50" s="49">
        <v>40016.5</v>
      </c>
    </row>
    <row r="51" spans="1:5" customFormat="1" ht="57.6" customHeight="1" x14ac:dyDescent="0.2">
      <c r="A51" s="46">
        <v>46275</v>
      </c>
      <c r="B51" s="42">
        <v>4420</v>
      </c>
      <c r="C51" s="47" t="s">
        <v>132</v>
      </c>
      <c r="D51" s="47" t="s">
        <v>201</v>
      </c>
      <c r="E51" s="49">
        <v>76300</v>
      </c>
    </row>
    <row r="52" spans="1:5" customFormat="1" ht="57.6" customHeight="1" x14ac:dyDescent="0.2">
      <c r="A52" s="46">
        <v>46275</v>
      </c>
      <c r="B52" s="42">
        <v>4423</v>
      </c>
      <c r="C52" s="47" t="s">
        <v>202</v>
      </c>
      <c r="D52" s="47" t="s">
        <v>203</v>
      </c>
      <c r="E52" s="49">
        <v>394017</v>
      </c>
    </row>
    <row r="53" spans="1:5" customFormat="1" ht="57.6" customHeight="1" x14ac:dyDescent="0.2">
      <c r="A53" s="46">
        <v>46276</v>
      </c>
      <c r="B53" s="42">
        <v>4454</v>
      </c>
      <c r="C53" s="47" t="s">
        <v>116</v>
      </c>
      <c r="D53" s="47" t="s">
        <v>204</v>
      </c>
      <c r="E53" s="49">
        <v>2755084</v>
      </c>
    </row>
    <row r="54" spans="1:5" customFormat="1" ht="57.6" customHeight="1" x14ac:dyDescent="0.2">
      <c r="A54" s="46">
        <v>46276</v>
      </c>
      <c r="B54" s="42">
        <v>4460</v>
      </c>
      <c r="C54" s="47" t="s">
        <v>138</v>
      </c>
      <c r="D54" s="47" t="s">
        <v>205</v>
      </c>
      <c r="E54" s="49">
        <v>380010.21</v>
      </c>
    </row>
    <row r="55" spans="1:5" customFormat="1" ht="65.45" customHeight="1" x14ac:dyDescent="0.2">
      <c r="A55" s="46">
        <v>46276</v>
      </c>
      <c r="B55" s="42">
        <v>4467</v>
      </c>
      <c r="C55" s="47" t="s">
        <v>119</v>
      </c>
      <c r="D55" s="47" t="s">
        <v>206</v>
      </c>
      <c r="E55" s="49">
        <v>52721</v>
      </c>
    </row>
    <row r="56" spans="1:5" customFormat="1" ht="57.6" customHeight="1" x14ac:dyDescent="0.2">
      <c r="A56" s="46">
        <v>46276</v>
      </c>
      <c r="B56" s="42">
        <v>4471</v>
      </c>
      <c r="C56" s="47" t="s">
        <v>207</v>
      </c>
      <c r="D56" s="47" t="s">
        <v>208</v>
      </c>
      <c r="E56" s="49">
        <v>43660</v>
      </c>
    </row>
    <row r="57" spans="1:5" customFormat="1" ht="57.6" customHeight="1" x14ac:dyDescent="0.2">
      <c r="A57" s="46">
        <v>46276</v>
      </c>
      <c r="B57" s="42">
        <v>4472</v>
      </c>
      <c r="C57" s="47" t="s">
        <v>207</v>
      </c>
      <c r="D57" s="47" t="s">
        <v>208</v>
      </c>
      <c r="E57" s="49">
        <v>7080</v>
      </c>
    </row>
    <row r="58" spans="1:5" customFormat="1" ht="57.6" customHeight="1" x14ac:dyDescent="0.2">
      <c r="A58" s="46">
        <v>46276</v>
      </c>
      <c r="B58" s="42">
        <v>4480</v>
      </c>
      <c r="C58" s="47" t="s">
        <v>209</v>
      </c>
      <c r="D58" s="47" t="s">
        <v>210</v>
      </c>
      <c r="E58" s="49">
        <v>35400</v>
      </c>
    </row>
    <row r="59" spans="1:5" customFormat="1" ht="57.6" customHeight="1" x14ac:dyDescent="0.2">
      <c r="A59" s="46">
        <v>46276</v>
      </c>
      <c r="B59" s="42">
        <v>4481</v>
      </c>
      <c r="C59" s="47" t="s">
        <v>124</v>
      </c>
      <c r="D59" s="47" t="s">
        <v>211</v>
      </c>
      <c r="E59" s="49">
        <v>394509.38</v>
      </c>
    </row>
    <row r="60" spans="1:5" customFormat="1" ht="57.6" customHeight="1" x14ac:dyDescent="0.2">
      <c r="A60" s="46">
        <v>46279</v>
      </c>
      <c r="B60" s="42">
        <v>4524</v>
      </c>
      <c r="C60" s="47" t="s">
        <v>212</v>
      </c>
      <c r="D60" s="47" t="s">
        <v>213</v>
      </c>
      <c r="E60" s="49">
        <v>154875</v>
      </c>
    </row>
    <row r="61" spans="1:5" customFormat="1" ht="74.45" customHeight="1" x14ac:dyDescent="0.2">
      <c r="A61" s="46">
        <v>46279</v>
      </c>
      <c r="B61" s="42">
        <v>4525</v>
      </c>
      <c r="C61" s="47" t="s">
        <v>214</v>
      </c>
      <c r="D61" s="47" t="s">
        <v>215</v>
      </c>
      <c r="E61" s="49">
        <v>198167.54</v>
      </c>
    </row>
    <row r="62" spans="1:5" customFormat="1" ht="57.6" customHeight="1" x14ac:dyDescent="0.2">
      <c r="A62" s="46">
        <v>46279</v>
      </c>
      <c r="B62" s="42">
        <v>4526</v>
      </c>
      <c r="C62" s="47" t="s">
        <v>216</v>
      </c>
      <c r="D62" s="47" t="s">
        <v>217</v>
      </c>
      <c r="E62" s="49">
        <v>24378337.259999998</v>
      </c>
    </row>
    <row r="63" spans="1:5" customFormat="1" ht="57.6" customHeight="1" x14ac:dyDescent="0.2">
      <c r="A63" s="46">
        <v>46279</v>
      </c>
      <c r="B63" s="42">
        <v>4528</v>
      </c>
      <c r="C63" s="47" t="s">
        <v>218</v>
      </c>
      <c r="D63" s="47" t="s">
        <v>219</v>
      </c>
      <c r="E63" s="49">
        <v>105000</v>
      </c>
    </row>
    <row r="64" spans="1:5" customFormat="1" ht="40.15" customHeight="1" x14ac:dyDescent="0.2">
      <c r="A64" s="46">
        <v>46279</v>
      </c>
      <c r="B64" s="42">
        <v>4538</v>
      </c>
      <c r="C64" s="47" t="s">
        <v>0</v>
      </c>
      <c r="D64" s="47" t="s">
        <v>135</v>
      </c>
      <c r="E64" s="49">
        <v>137262.41</v>
      </c>
    </row>
    <row r="65" spans="1:5" customFormat="1" ht="57.6" customHeight="1" x14ac:dyDescent="0.2">
      <c r="A65" s="46">
        <v>46279</v>
      </c>
      <c r="B65" s="42">
        <v>4542</v>
      </c>
      <c r="C65" s="47" t="s">
        <v>220</v>
      </c>
      <c r="D65" s="47" t="s">
        <v>221</v>
      </c>
      <c r="E65" s="49">
        <v>420000</v>
      </c>
    </row>
    <row r="66" spans="1:5" customFormat="1" ht="65.45" customHeight="1" x14ac:dyDescent="0.2">
      <c r="A66" s="46">
        <v>46279</v>
      </c>
      <c r="B66" s="42">
        <v>4543</v>
      </c>
      <c r="C66" s="47" t="s">
        <v>145</v>
      </c>
      <c r="D66" s="47" t="s">
        <v>222</v>
      </c>
      <c r="E66" s="49">
        <v>302284.14</v>
      </c>
    </row>
    <row r="67" spans="1:5" customFormat="1" ht="65.45" customHeight="1" x14ac:dyDescent="0.2">
      <c r="A67" s="46">
        <v>46279</v>
      </c>
      <c r="B67" s="42">
        <v>4544</v>
      </c>
      <c r="C67" s="47" t="s">
        <v>223</v>
      </c>
      <c r="D67" s="47" t="s">
        <v>224</v>
      </c>
      <c r="E67" s="49">
        <v>179271.85</v>
      </c>
    </row>
    <row r="68" spans="1:5" customFormat="1" ht="57.6" customHeight="1" x14ac:dyDescent="0.2">
      <c r="A68" s="46">
        <v>46280</v>
      </c>
      <c r="B68" s="42">
        <v>4554</v>
      </c>
      <c r="C68" s="47" t="s">
        <v>223</v>
      </c>
      <c r="D68" s="47" t="s">
        <v>225</v>
      </c>
      <c r="E68" s="49">
        <v>450193.59</v>
      </c>
    </row>
    <row r="69" spans="1:5" customFormat="1" ht="66.599999999999994" customHeight="1" x14ac:dyDescent="0.2">
      <c r="A69" s="46">
        <v>46280</v>
      </c>
      <c r="B69" s="42">
        <v>4556</v>
      </c>
      <c r="C69" s="47" t="s">
        <v>212</v>
      </c>
      <c r="D69" s="47" t="s">
        <v>226</v>
      </c>
      <c r="E69" s="49">
        <v>540000</v>
      </c>
    </row>
    <row r="70" spans="1:5" customFormat="1" ht="63.6" customHeight="1" x14ac:dyDescent="0.2">
      <c r="A70" s="46">
        <v>46280</v>
      </c>
      <c r="B70" s="42">
        <v>4569</v>
      </c>
      <c r="C70" s="47" t="s">
        <v>129</v>
      </c>
      <c r="D70" s="47" t="s">
        <v>227</v>
      </c>
      <c r="E70" s="49">
        <v>1928</v>
      </c>
    </row>
    <row r="71" spans="1:5" customFormat="1" ht="36" customHeight="1" x14ac:dyDescent="0.2">
      <c r="A71" s="46">
        <v>46280</v>
      </c>
      <c r="B71" s="42">
        <v>4578</v>
      </c>
      <c r="C71" s="47" t="s">
        <v>0</v>
      </c>
      <c r="D71" s="47" t="s">
        <v>228</v>
      </c>
      <c r="E71" s="49">
        <v>20000</v>
      </c>
    </row>
    <row r="72" spans="1:5" customFormat="1" ht="40.15" customHeight="1" x14ac:dyDescent="0.2">
      <c r="A72" s="46">
        <v>46280</v>
      </c>
      <c r="B72" s="42">
        <v>4581</v>
      </c>
      <c r="C72" s="47" t="s">
        <v>0</v>
      </c>
      <c r="D72" s="47" t="s">
        <v>229</v>
      </c>
      <c r="E72" s="49">
        <v>60000</v>
      </c>
    </row>
    <row r="73" spans="1:5" customFormat="1" ht="37.15" customHeight="1" x14ac:dyDescent="0.2">
      <c r="A73" s="46">
        <v>46280</v>
      </c>
      <c r="B73" s="42">
        <v>4584</v>
      </c>
      <c r="C73" s="47" t="s">
        <v>0</v>
      </c>
      <c r="D73" s="47" t="s">
        <v>230</v>
      </c>
      <c r="E73" s="49">
        <v>20000</v>
      </c>
    </row>
    <row r="74" spans="1:5" customFormat="1" ht="37.15" customHeight="1" x14ac:dyDescent="0.2">
      <c r="A74" s="46">
        <v>46281</v>
      </c>
      <c r="B74" s="42">
        <v>4587</v>
      </c>
      <c r="C74" s="47" t="s">
        <v>231</v>
      </c>
      <c r="D74" s="47" t="s">
        <v>232</v>
      </c>
      <c r="E74" s="49">
        <v>23649062.939999998</v>
      </c>
    </row>
    <row r="75" spans="1:5" customFormat="1" ht="37.15" customHeight="1" x14ac:dyDescent="0.2">
      <c r="A75" s="46">
        <v>46281</v>
      </c>
      <c r="B75" s="42">
        <v>4589</v>
      </c>
      <c r="C75" s="47" t="s">
        <v>231</v>
      </c>
      <c r="D75" s="47" t="s">
        <v>233</v>
      </c>
      <c r="E75" s="49">
        <v>26089438.02</v>
      </c>
    </row>
    <row r="76" spans="1:5" customFormat="1" ht="37.15" customHeight="1" x14ac:dyDescent="0.2">
      <c r="A76" s="46">
        <v>46281</v>
      </c>
      <c r="B76" s="42">
        <v>4591</v>
      </c>
      <c r="C76" s="47" t="s">
        <v>231</v>
      </c>
      <c r="D76" s="47" t="s">
        <v>234</v>
      </c>
      <c r="E76" s="49">
        <v>11641466.23</v>
      </c>
    </row>
    <row r="77" spans="1:5" customFormat="1" ht="37.15" customHeight="1" x14ac:dyDescent="0.2">
      <c r="A77" s="46">
        <v>46281</v>
      </c>
      <c r="B77" s="42">
        <v>4593</v>
      </c>
      <c r="C77" s="47" t="s">
        <v>0</v>
      </c>
      <c r="D77" s="47" t="s">
        <v>235</v>
      </c>
      <c r="E77" s="49">
        <v>2821000</v>
      </c>
    </row>
    <row r="78" spans="1:5" customFormat="1" ht="37.15" customHeight="1" x14ac:dyDescent="0.2">
      <c r="A78" s="46">
        <v>46281</v>
      </c>
      <c r="B78" s="42">
        <v>4596</v>
      </c>
      <c r="C78" s="47" t="s">
        <v>231</v>
      </c>
      <c r="D78" s="47" t="s">
        <v>236</v>
      </c>
      <c r="E78" s="49">
        <v>4970596.1500000004</v>
      </c>
    </row>
    <row r="79" spans="1:5" customFormat="1" ht="37.15" customHeight="1" x14ac:dyDescent="0.2">
      <c r="A79" s="46">
        <v>46281</v>
      </c>
      <c r="B79" s="42">
        <v>4598</v>
      </c>
      <c r="C79" s="47" t="s">
        <v>231</v>
      </c>
      <c r="D79" s="47" t="s">
        <v>237</v>
      </c>
      <c r="E79" s="49">
        <v>1070467.6499999999</v>
      </c>
    </row>
    <row r="80" spans="1:5" customFormat="1" ht="37.15" customHeight="1" x14ac:dyDescent="0.2">
      <c r="A80" s="46">
        <v>46281</v>
      </c>
      <c r="B80" s="42">
        <v>4600</v>
      </c>
      <c r="C80" s="47" t="s">
        <v>231</v>
      </c>
      <c r="D80" s="47" t="s">
        <v>238</v>
      </c>
      <c r="E80" s="49">
        <v>822221.67</v>
      </c>
    </row>
    <row r="81" spans="1:5" customFormat="1" ht="37.15" customHeight="1" x14ac:dyDescent="0.2">
      <c r="A81" s="46">
        <v>46281</v>
      </c>
      <c r="B81" s="42">
        <v>4602</v>
      </c>
      <c r="C81" s="47" t="s">
        <v>0</v>
      </c>
      <c r="D81" s="47" t="s">
        <v>239</v>
      </c>
      <c r="E81" s="49">
        <v>20000</v>
      </c>
    </row>
    <row r="82" spans="1:5" customFormat="1" ht="37.15" customHeight="1" x14ac:dyDescent="0.2">
      <c r="A82" s="46">
        <v>46281</v>
      </c>
      <c r="B82" s="42">
        <v>4604</v>
      </c>
      <c r="C82" s="47" t="s">
        <v>231</v>
      </c>
      <c r="D82" s="47" t="s">
        <v>240</v>
      </c>
      <c r="E82" s="49">
        <v>55339.199999999997</v>
      </c>
    </row>
    <row r="83" spans="1:5" customFormat="1" ht="37.15" customHeight="1" x14ac:dyDescent="0.2">
      <c r="A83" s="46">
        <v>46281</v>
      </c>
      <c r="B83" s="42">
        <v>4606</v>
      </c>
      <c r="C83" s="47" t="s">
        <v>231</v>
      </c>
      <c r="D83" s="47" t="s">
        <v>241</v>
      </c>
      <c r="E83" s="49">
        <v>138348</v>
      </c>
    </row>
    <row r="84" spans="1:5" customFormat="1" ht="37.15" customHeight="1" x14ac:dyDescent="0.2">
      <c r="A84" s="46">
        <v>46281</v>
      </c>
      <c r="B84" s="42">
        <v>4608</v>
      </c>
      <c r="C84" s="47" t="s">
        <v>231</v>
      </c>
      <c r="D84" s="47" t="s">
        <v>242</v>
      </c>
      <c r="E84" s="49">
        <v>80703</v>
      </c>
    </row>
    <row r="85" spans="1:5" customFormat="1" ht="37.15" customHeight="1" x14ac:dyDescent="0.2">
      <c r="A85" s="46">
        <v>46281</v>
      </c>
      <c r="B85" s="42">
        <v>4636</v>
      </c>
      <c r="C85" s="47" t="s">
        <v>231</v>
      </c>
      <c r="D85" s="47" t="s">
        <v>243</v>
      </c>
      <c r="E85" s="49">
        <v>1642882.5</v>
      </c>
    </row>
    <row r="86" spans="1:5" customFormat="1" ht="57.6" customHeight="1" x14ac:dyDescent="0.2">
      <c r="A86" s="46">
        <v>46281</v>
      </c>
      <c r="B86" s="42">
        <v>4642</v>
      </c>
      <c r="C86" s="47" t="s">
        <v>130</v>
      </c>
      <c r="D86" s="47" t="s">
        <v>244</v>
      </c>
      <c r="E86" s="49">
        <v>254976.8</v>
      </c>
    </row>
    <row r="87" spans="1:5" customFormat="1" ht="67.150000000000006" customHeight="1" x14ac:dyDescent="0.2">
      <c r="A87" s="46">
        <v>46281</v>
      </c>
      <c r="B87" s="42">
        <v>4643</v>
      </c>
      <c r="C87" s="47" t="s">
        <v>0</v>
      </c>
      <c r="D87" s="47" t="s">
        <v>245</v>
      </c>
      <c r="E87" s="49">
        <v>2276810</v>
      </c>
    </row>
    <row r="88" spans="1:5" customFormat="1" ht="69" customHeight="1" x14ac:dyDescent="0.2">
      <c r="A88" s="46">
        <v>46281</v>
      </c>
      <c r="B88" s="42">
        <v>4644</v>
      </c>
      <c r="C88" s="47" t="s">
        <v>246</v>
      </c>
      <c r="D88" s="47" t="s">
        <v>247</v>
      </c>
      <c r="E88" s="49">
        <v>15301967.98</v>
      </c>
    </row>
    <row r="89" spans="1:5" customFormat="1" ht="57.6" customHeight="1" x14ac:dyDescent="0.2">
      <c r="A89" s="46">
        <v>46282</v>
      </c>
      <c r="B89" s="42">
        <v>4647</v>
      </c>
      <c r="C89" s="47" t="s">
        <v>118</v>
      </c>
      <c r="D89" s="47" t="s">
        <v>248</v>
      </c>
      <c r="E89" s="49">
        <v>28808959.25</v>
      </c>
    </row>
    <row r="90" spans="1:5" customFormat="1" ht="57.6" customHeight="1" x14ac:dyDescent="0.2">
      <c r="A90" s="46">
        <v>46283</v>
      </c>
      <c r="B90" s="42">
        <v>4675</v>
      </c>
      <c r="C90" s="47" t="s">
        <v>121</v>
      </c>
      <c r="D90" s="47" t="s">
        <v>249</v>
      </c>
      <c r="E90" s="49">
        <v>926621.26</v>
      </c>
    </row>
    <row r="91" spans="1:5" customFormat="1" ht="57.6" customHeight="1" x14ac:dyDescent="0.2">
      <c r="A91" s="46">
        <v>46283</v>
      </c>
      <c r="B91" s="42">
        <v>4676</v>
      </c>
      <c r="C91" s="47" t="s">
        <v>122</v>
      </c>
      <c r="D91" s="47" t="s">
        <v>250</v>
      </c>
      <c r="E91" s="49">
        <v>153083.21</v>
      </c>
    </row>
    <row r="92" spans="1:5" customFormat="1" ht="66" customHeight="1" x14ac:dyDescent="0.2">
      <c r="A92" s="46">
        <v>46283</v>
      </c>
      <c r="B92" s="42">
        <v>4677</v>
      </c>
      <c r="C92" s="47" t="s">
        <v>218</v>
      </c>
      <c r="D92" s="47" t="s">
        <v>251</v>
      </c>
      <c r="E92" s="49">
        <v>145000</v>
      </c>
    </row>
    <row r="93" spans="1:5" customFormat="1" ht="57.6" customHeight="1" x14ac:dyDescent="0.2">
      <c r="A93" s="46">
        <v>46286</v>
      </c>
      <c r="B93" s="42">
        <v>4701</v>
      </c>
      <c r="C93" s="47" t="s">
        <v>252</v>
      </c>
      <c r="D93" s="47" t="s">
        <v>253</v>
      </c>
      <c r="E93" s="49">
        <v>132642.32999999999</v>
      </c>
    </row>
    <row r="94" spans="1:5" customFormat="1" ht="57.6" customHeight="1" x14ac:dyDescent="0.2">
      <c r="A94" s="46">
        <v>46287</v>
      </c>
      <c r="B94" s="42">
        <v>4769</v>
      </c>
      <c r="C94" s="47" t="s">
        <v>115</v>
      </c>
      <c r="D94" s="47" t="s">
        <v>254</v>
      </c>
      <c r="E94" s="49">
        <v>100000</v>
      </c>
    </row>
    <row r="95" spans="1:5" customFormat="1" ht="73.150000000000006" customHeight="1" x14ac:dyDescent="0.2">
      <c r="A95" s="46">
        <v>46287</v>
      </c>
      <c r="B95" s="42">
        <v>4772</v>
      </c>
      <c r="C95" s="47" t="s">
        <v>139</v>
      </c>
      <c r="D95" s="47" t="s">
        <v>255</v>
      </c>
      <c r="E95" s="49">
        <v>2120236.94</v>
      </c>
    </row>
    <row r="96" spans="1:5" customFormat="1" ht="73.150000000000006" customHeight="1" x14ac:dyDescent="0.2">
      <c r="A96" s="46">
        <v>46287</v>
      </c>
      <c r="B96" s="42">
        <v>4777</v>
      </c>
      <c r="C96" s="47" t="s">
        <v>139</v>
      </c>
      <c r="D96" s="47" t="s">
        <v>256</v>
      </c>
      <c r="E96" s="49">
        <v>2397127.71</v>
      </c>
    </row>
    <row r="97" spans="1:5" customFormat="1" ht="78.599999999999994" customHeight="1" x14ac:dyDescent="0.2">
      <c r="A97" s="46">
        <v>46287</v>
      </c>
      <c r="B97" s="42">
        <v>4779</v>
      </c>
      <c r="C97" s="47" t="s">
        <v>0</v>
      </c>
      <c r="D97" s="47" t="s">
        <v>257</v>
      </c>
      <c r="E97" s="49">
        <v>18663300</v>
      </c>
    </row>
    <row r="98" spans="1:5" customFormat="1" ht="77.45" customHeight="1" x14ac:dyDescent="0.2">
      <c r="A98" s="46">
        <v>46287</v>
      </c>
      <c r="B98" s="42">
        <v>4781</v>
      </c>
      <c r="C98" s="47" t="s">
        <v>258</v>
      </c>
      <c r="D98" s="47" t="s">
        <v>259</v>
      </c>
      <c r="E98" s="49">
        <v>59000</v>
      </c>
    </row>
    <row r="99" spans="1:5" customFormat="1" ht="68.45" customHeight="1" x14ac:dyDescent="0.2">
      <c r="A99" s="46">
        <v>46287</v>
      </c>
      <c r="B99" s="42">
        <v>4784</v>
      </c>
      <c r="C99" s="47" t="s">
        <v>147</v>
      </c>
      <c r="D99" s="47" t="s">
        <v>260</v>
      </c>
      <c r="E99" s="49">
        <v>30755</v>
      </c>
    </row>
    <row r="100" spans="1:5" customFormat="1" ht="83.45" customHeight="1" x14ac:dyDescent="0.2">
      <c r="A100" s="46">
        <v>46287</v>
      </c>
      <c r="B100" s="42">
        <v>4789</v>
      </c>
      <c r="C100" s="47" t="s">
        <v>143</v>
      </c>
      <c r="D100" s="47" t="s">
        <v>261</v>
      </c>
      <c r="E100" s="49">
        <v>102946.71</v>
      </c>
    </row>
    <row r="101" spans="1:5" customFormat="1" ht="57.6" customHeight="1" x14ac:dyDescent="0.2">
      <c r="A101" s="46">
        <v>46287</v>
      </c>
      <c r="B101" s="42">
        <v>4790</v>
      </c>
      <c r="C101" s="47" t="s">
        <v>142</v>
      </c>
      <c r="D101" s="47" t="s">
        <v>262</v>
      </c>
      <c r="E101" s="49">
        <v>12980</v>
      </c>
    </row>
    <row r="102" spans="1:5" customFormat="1" ht="65.45" customHeight="1" x14ac:dyDescent="0.2">
      <c r="A102" s="46">
        <v>46287</v>
      </c>
      <c r="B102" s="42">
        <v>4800</v>
      </c>
      <c r="C102" s="47" t="s">
        <v>114</v>
      </c>
      <c r="D102" s="47" t="s">
        <v>263</v>
      </c>
      <c r="E102" s="49">
        <v>1482478.03</v>
      </c>
    </row>
    <row r="103" spans="1:5" customFormat="1" ht="57.6" customHeight="1" x14ac:dyDescent="0.2">
      <c r="A103" s="46">
        <v>46287</v>
      </c>
      <c r="B103" s="42">
        <v>4802</v>
      </c>
      <c r="C103" s="47" t="s">
        <v>252</v>
      </c>
      <c r="D103" s="47" t="s">
        <v>264</v>
      </c>
      <c r="E103" s="49">
        <v>286263.28000000003</v>
      </c>
    </row>
    <row r="104" spans="1:5" customFormat="1" ht="72" customHeight="1" x14ac:dyDescent="0.2">
      <c r="A104" s="46">
        <v>46287</v>
      </c>
      <c r="B104" s="42">
        <v>4803</v>
      </c>
      <c r="C104" s="47" t="s">
        <v>252</v>
      </c>
      <c r="D104" s="47" t="s">
        <v>265</v>
      </c>
      <c r="E104" s="49">
        <v>177472</v>
      </c>
    </row>
    <row r="105" spans="1:5" customFormat="1" ht="85.15" customHeight="1" x14ac:dyDescent="0.2">
      <c r="A105" s="46">
        <v>46287</v>
      </c>
      <c r="B105" s="42">
        <v>4804</v>
      </c>
      <c r="C105" s="47" t="s">
        <v>266</v>
      </c>
      <c r="D105" s="47" t="s">
        <v>267</v>
      </c>
      <c r="E105" s="49">
        <v>708590</v>
      </c>
    </row>
    <row r="106" spans="1:5" customFormat="1" ht="63.6" customHeight="1" x14ac:dyDescent="0.2">
      <c r="A106" s="46">
        <v>46287</v>
      </c>
      <c r="B106" s="42">
        <v>4807</v>
      </c>
      <c r="C106" s="47" t="s">
        <v>183</v>
      </c>
      <c r="D106" s="47">
        <v>1</v>
      </c>
      <c r="E106" s="49">
        <v>24544</v>
      </c>
    </row>
    <row r="107" spans="1:5" customFormat="1" ht="57.6" customHeight="1" x14ac:dyDescent="0.2">
      <c r="A107" s="46">
        <v>46288</v>
      </c>
      <c r="B107" s="42">
        <v>4815</v>
      </c>
      <c r="C107" s="47" t="s">
        <v>268</v>
      </c>
      <c r="D107" s="47" t="s">
        <v>269</v>
      </c>
      <c r="E107" s="49">
        <v>25000</v>
      </c>
    </row>
    <row r="108" spans="1:5" customFormat="1" ht="57.6" customHeight="1" x14ac:dyDescent="0.2">
      <c r="A108" s="46">
        <v>46288</v>
      </c>
      <c r="B108" s="42">
        <v>4823</v>
      </c>
      <c r="C108" s="47" t="s">
        <v>202</v>
      </c>
      <c r="D108" s="47" t="s">
        <v>270</v>
      </c>
      <c r="E108" s="49">
        <v>129395</v>
      </c>
    </row>
    <row r="109" spans="1:5" customFormat="1" ht="77.45" customHeight="1" x14ac:dyDescent="0.2">
      <c r="A109" s="46">
        <v>46288</v>
      </c>
      <c r="B109" s="42">
        <v>4824</v>
      </c>
      <c r="C109" s="47" t="s">
        <v>271</v>
      </c>
      <c r="D109" s="47" t="s">
        <v>272</v>
      </c>
      <c r="E109" s="49">
        <v>82000</v>
      </c>
    </row>
    <row r="110" spans="1:5" customFormat="1" ht="57.6" customHeight="1" x14ac:dyDescent="0.2">
      <c r="A110" s="46">
        <v>46288</v>
      </c>
      <c r="B110" s="42">
        <v>4825</v>
      </c>
      <c r="C110" s="47" t="s">
        <v>273</v>
      </c>
      <c r="D110" s="47" t="s">
        <v>274</v>
      </c>
      <c r="E110" s="49">
        <v>130980</v>
      </c>
    </row>
    <row r="111" spans="1:5" customFormat="1" ht="79.150000000000006" customHeight="1" x14ac:dyDescent="0.2">
      <c r="A111" s="46">
        <v>46290</v>
      </c>
      <c r="B111" s="42">
        <v>4841</v>
      </c>
      <c r="C111" s="47" t="s">
        <v>146</v>
      </c>
      <c r="D111" s="47" t="s">
        <v>275</v>
      </c>
      <c r="E111" s="49">
        <v>169465.7</v>
      </c>
    </row>
    <row r="112" spans="1:5" customFormat="1" ht="90" customHeight="1" x14ac:dyDescent="0.2">
      <c r="A112" s="46">
        <v>46290</v>
      </c>
      <c r="B112" s="42">
        <v>4842</v>
      </c>
      <c r="C112" s="47" t="s">
        <v>146</v>
      </c>
      <c r="D112" s="47" t="s">
        <v>276</v>
      </c>
      <c r="E112" s="49">
        <v>33211.1</v>
      </c>
    </row>
    <row r="113" spans="1:6" customFormat="1" ht="61.15" customHeight="1" x14ac:dyDescent="0.2">
      <c r="A113" s="46">
        <v>46290</v>
      </c>
      <c r="B113" s="42">
        <v>4845</v>
      </c>
      <c r="C113" s="47" t="s">
        <v>139</v>
      </c>
      <c r="D113" s="47" t="s">
        <v>144</v>
      </c>
      <c r="E113" s="49">
        <v>325975</v>
      </c>
    </row>
    <row r="114" spans="1:6" customFormat="1" ht="66.599999999999994" customHeight="1" x14ac:dyDescent="0.2">
      <c r="A114" s="46">
        <v>46293</v>
      </c>
      <c r="B114" s="42">
        <v>4851</v>
      </c>
      <c r="C114" s="47" t="s">
        <v>277</v>
      </c>
      <c r="D114" s="47" t="s">
        <v>278</v>
      </c>
      <c r="E114" s="49">
        <v>150000</v>
      </c>
    </row>
    <row r="115" spans="1:6" customFormat="1" ht="30" customHeight="1" x14ac:dyDescent="0.2">
      <c r="A115" s="46">
        <v>46293</v>
      </c>
      <c r="B115" s="42">
        <v>4852</v>
      </c>
      <c r="C115" s="47" t="s">
        <v>0</v>
      </c>
      <c r="D115" s="47" t="s">
        <v>135</v>
      </c>
      <c r="E115" s="49">
        <v>190244.50999999998</v>
      </c>
    </row>
    <row r="116" spans="1:6" customFormat="1" ht="57.6" customHeight="1" x14ac:dyDescent="0.2">
      <c r="A116" s="46">
        <v>46293</v>
      </c>
      <c r="B116" s="42">
        <v>4853</v>
      </c>
      <c r="C116" s="47" t="s">
        <v>279</v>
      </c>
      <c r="D116" s="47" t="s">
        <v>280</v>
      </c>
      <c r="E116" s="49">
        <v>6556.01</v>
      </c>
    </row>
    <row r="117" spans="1:6" customFormat="1" ht="63" customHeight="1" x14ac:dyDescent="0.2">
      <c r="A117" s="46">
        <v>46293</v>
      </c>
      <c r="B117" s="42">
        <v>4854</v>
      </c>
      <c r="C117" s="47" t="s">
        <v>183</v>
      </c>
      <c r="D117" s="47" t="s">
        <v>281</v>
      </c>
      <c r="E117" s="49">
        <v>40120</v>
      </c>
    </row>
    <row r="118" spans="1:6" customFormat="1" ht="28.9" customHeight="1" x14ac:dyDescent="0.2">
      <c r="A118" s="46">
        <v>46294</v>
      </c>
      <c r="B118" s="42">
        <v>4882</v>
      </c>
      <c r="C118" s="47" t="s">
        <v>0</v>
      </c>
      <c r="D118" s="47" t="s">
        <v>282</v>
      </c>
      <c r="E118" s="49">
        <v>73751.59</v>
      </c>
    </row>
    <row r="119" spans="1:6" customFormat="1" ht="57.6" customHeight="1" x14ac:dyDescent="0.2">
      <c r="A119" s="46">
        <v>46295</v>
      </c>
      <c r="B119" s="42">
        <v>4895</v>
      </c>
      <c r="C119" s="47" t="s">
        <v>141</v>
      </c>
      <c r="D119" s="47" t="s">
        <v>283</v>
      </c>
      <c r="E119" s="49">
        <v>497287.61</v>
      </c>
    </row>
    <row r="120" spans="1:6" customFormat="1" ht="57.6" customHeight="1" x14ac:dyDescent="0.2">
      <c r="A120" s="46">
        <v>46295</v>
      </c>
      <c r="B120" s="42">
        <v>4896</v>
      </c>
      <c r="C120" s="47" t="s">
        <v>252</v>
      </c>
      <c r="D120" s="47" t="s">
        <v>284</v>
      </c>
      <c r="E120" s="49">
        <v>194405</v>
      </c>
    </row>
    <row r="121" spans="1:6" customFormat="1" ht="25.15" customHeight="1" x14ac:dyDescent="0.2">
      <c r="A121" s="46">
        <v>46295</v>
      </c>
      <c r="B121" s="42">
        <v>4898</v>
      </c>
      <c r="C121" s="47" t="s">
        <v>0</v>
      </c>
      <c r="D121" s="47" t="s">
        <v>285</v>
      </c>
      <c r="E121" s="49">
        <v>40000</v>
      </c>
    </row>
    <row r="122" spans="1:6" ht="20.45" customHeight="1" x14ac:dyDescent="0.25">
      <c r="A122" s="70" t="s">
        <v>148</v>
      </c>
      <c r="B122" s="70"/>
      <c r="C122" s="70"/>
      <c r="D122" s="70"/>
      <c r="E122" s="48">
        <f>SUM(E12:E121)</f>
        <v>226921171.39999998</v>
      </c>
      <c r="F122" s="53"/>
    </row>
    <row r="123" spans="1:6" x14ac:dyDescent="0.2">
      <c r="F123" s="50"/>
    </row>
  </sheetData>
  <autoFilter ref="A11:E121" xr:uid="{6DAEBFF1-423C-4958-9BF4-90140145A229}"/>
  <mergeCells count="5">
    <mergeCell ref="A122:D122"/>
    <mergeCell ref="A10:E10"/>
    <mergeCell ref="A7:E7"/>
    <mergeCell ref="A8:E8"/>
    <mergeCell ref="A9:E9"/>
  </mergeCells>
  <pageMargins left="0.54" right="0.17" top="0.59" bottom="0.22" header="0.43" footer="0.17"/>
  <pageSetup scale="9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23BBF15C6322549B35D4D93D2BA63D2" ma:contentTypeVersion="12" ma:contentTypeDescription="Crear nuevo documento." ma:contentTypeScope="" ma:versionID="6a3f438cca6e7f8a7d5e2db0f215f908">
  <xsd:schema xmlns:xsd="http://www.w3.org/2001/XMLSchema" xmlns:xs="http://www.w3.org/2001/XMLSchema" xmlns:p="http://schemas.microsoft.com/office/2006/metadata/properties" xmlns:ns2="31a93f16-1e57-4089-a656-e30ff64afd3f" xmlns:ns3="2202770d-c6ea-425f-aae2-4f0540e00257" targetNamespace="http://schemas.microsoft.com/office/2006/metadata/properties" ma:root="true" ma:fieldsID="594df3725f630400f08aaee1bd15b4f9" ns2:_="" ns3:_="">
    <xsd:import namespace="31a93f16-1e57-4089-a656-e30ff64afd3f"/>
    <xsd:import namespace="2202770d-c6ea-425f-aae2-4f0540e002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a93f16-1e57-4089-a656-e30ff64afd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c27695b0-348a-4a9a-afd6-ef3091934b7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202770d-c6ea-425f-aae2-4f0540e0025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c8e4c7b-2740-476b-bf62-721197a69612}" ma:internalName="TaxCatchAll" ma:showField="CatchAllData" ma:web="2202770d-c6ea-425f-aae2-4f0540e002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1a93f16-1e57-4089-a656-e30ff64afd3f">
      <Terms xmlns="http://schemas.microsoft.com/office/infopath/2007/PartnerControls"/>
    </lcf76f155ced4ddcb4097134ff3c332f>
    <TaxCatchAll xmlns="2202770d-c6ea-425f-aae2-4f0540e00257" xsi:nil="true"/>
  </documentManagement>
</p:properties>
</file>

<file path=customXml/itemProps1.xml><?xml version="1.0" encoding="utf-8"?>
<ds:datastoreItem xmlns:ds="http://schemas.openxmlformats.org/officeDocument/2006/customXml" ds:itemID="{530342B9-DE40-417F-A71C-78AA3B57E7C4}"/>
</file>

<file path=customXml/itemProps2.xml><?xml version="1.0" encoding="utf-8"?>
<ds:datastoreItem xmlns:ds="http://schemas.openxmlformats.org/officeDocument/2006/customXml" ds:itemID="{CF2C3935-3FDD-4A25-B9F0-DA40EC9952CE}"/>
</file>

<file path=customXml/itemProps3.xml><?xml version="1.0" encoding="utf-8"?>
<ds:datastoreItem xmlns:ds="http://schemas.openxmlformats.org/officeDocument/2006/customXml" ds:itemID="{54BC2CFB-CC14-444C-9229-7853E5D2D00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0001</vt:lpstr>
      <vt:lpstr>listado de los lib.</vt:lpstr>
      <vt:lpstr>'0001'!Área_de_impresión</vt:lpstr>
      <vt:lpstr>'listado de los lib.'!Área_de_impresión</vt:lpstr>
      <vt:lpstr>'0001'!Títulos_a_imprimir</vt:lpstr>
      <vt:lpstr>'listado de los lib.'!Títulos_a_imprimir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Ramon German</dc:creator>
  <cp:lastModifiedBy>Lorenza Mejía</cp:lastModifiedBy>
  <cp:lastPrinted>2026-10-01T14:38:57Z</cp:lastPrinted>
  <dcterms:created xsi:type="dcterms:W3CDTF">2022-09-16T14:51:44Z</dcterms:created>
  <dcterms:modified xsi:type="dcterms:W3CDTF">2026-10-02T14:28:01Z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0x010100A23BBF15C6322549B35D4D93D2BA63D2</vt:lpwstr>
  </property>
</Properties>
</file>