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inisteriodeculturado.sharepoint.com/sites/oai-sp/Documentos OAI/AÑO 2026/Portal Transparencia/trabajo/Presupuesto 2026/Octubre/"/>
    </mc:Choice>
  </mc:AlternateContent>
  <xr:revisionPtr revIDLastSave="0" documentId="8_{0E8DB039-6526-4A98-B5D2-43D2F901EA42}" xr6:coauthVersionLast="47" xr6:coauthVersionMax="47" xr10:uidLastSave="{00000000-0000-0000-0000-000000000000}"/>
  <bookViews>
    <workbookView xWindow="-108" yWindow="-108" windowWidth="23256" windowHeight="12456" xr2:uid="{D857F433-1580-42A0-AE35-43EFF6605BB4}"/>
  </bookViews>
  <sheets>
    <sheet name="0001" sheetId="1" r:id="rId1"/>
    <sheet name="listado de los lib." sheetId="2" r:id="rId2"/>
  </sheets>
  <definedNames>
    <definedName name="_xlnm._FilterDatabase" localSheetId="1" hidden="1">'listado de los lib.'!$A$11:$E$150</definedName>
    <definedName name="_xlnm.Print_Area" localSheetId="0">'0001'!$A$1:$P$92</definedName>
    <definedName name="_xlnm.Print_Area" localSheetId="1">'listado de los lib.'!$A$1:$E$163</definedName>
    <definedName name="_xlnm.Print_Titles" localSheetId="0">'0001'!$1:$10</definedName>
    <definedName name="_xlnm.Print_Titles" localSheetId="1">'listado de los lib.'!$11:$11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90" i="2" l="1"/>
  <c r="P84" i="1"/>
  <c r="P83" i="1"/>
  <c r="O83" i="1"/>
  <c r="N83" i="1"/>
  <c r="M83" i="1"/>
  <c r="L83" i="1"/>
  <c r="K83" i="1"/>
  <c r="J83" i="1"/>
  <c r="I83" i="1"/>
  <c r="H83" i="1"/>
  <c r="G83" i="1"/>
  <c r="F83" i="1"/>
  <c r="E83" i="1"/>
  <c r="D83" i="1"/>
  <c r="C83" i="1"/>
  <c r="B83" i="1"/>
  <c r="P82" i="1"/>
  <c r="P81" i="1"/>
  <c r="P80" i="1"/>
  <c r="O80" i="1"/>
  <c r="N80" i="1"/>
  <c r="M80" i="1"/>
  <c r="L80" i="1"/>
  <c r="K80" i="1"/>
  <c r="J80" i="1"/>
  <c r="I80" i="1"/>
  <c r="H80" i="1"/>
  <c r="G80" i="1"/>
  <c r="F80" i="1"/>
  <c r="E80" i="1"/>
  <c r="D80" i="1"/>
  <c r="C80" i="1"/>
  <c r="B80" i="1"/>
  <c r="P79" i="1"/>
  <c r="P78" i="1"/>
  <c r="P77" i="1"/>
  <c r="O77" i="1"/>
  <c r="N77" i="1"/>
  <c r="M77" i="1"/>
  <c r="L77" i="1"/>
  <c r="K77" i="1"/>
  <c r="J77" i="1"/>
  <c r="I77" i="1"/>
  <c r="H77" i="1"/>
  <c r="G77" i="1"/>
  <c r="F77" i="1"/>
  <c r="E77" i="1"/>
  <c r="D77" i="1"/>
  <c r="C77" i="1"/>
  <c r="C76" i="1" s="1"/>
  <c r="B77" i="1"/>
  <c r="B76" i="1" s="1"/>
  <c r="P76" i="1"/>
  <c r="O76" i="1"/>
  <c r="N76" i="1"/>
  <c r="M76" i="1"/>
  <c r="L76" i="1"/>
  <c r="K76" i="1"/>
  <c r="J76" i="1"/>
  <c r="I76" i="1"/>
  <c r="H76" i="1"/>
  <c r="G76" i="1"/>
  <c r="F76" i="1"/>
  <c r="E76" i="1"/>
  <c r="D76" i="1"/>
  <c r="P75" i="1"/>
  <c r="P74" i="1"/>
  <c r="P73" i="1"/>
  <c r="P72" i="1"/>
  <c r="O72" i="1"/>
  <c r="N72" i="1"/>
  <c r="M72" i="1"/>
  <c r="L72" i="1"/>
  <c r="K72" i="1"/>
  <c r="J72" i="1"/>
  <c r="I72" i="1"/>
  <c r="H72" i="1"/>
  <c r="G72" i="1"/>
  <c r="F72" i="1"/>
  <c r="E72" i="1"/>
  <c r="D72" i="1"/>
  <c r="C72" i="1"/>
  <c r="B72" i="1"/>
  <c r="P71" i="1"/>
  <c r="P70" i="1"/>
  <c r="P69" i="1"/>
  <c r="O69" i="1"/>
  <c r="N69" i="1"/>
  <c r="M69" i="1"/>
  <c r="L69" i="1"/>
  <c r="K69" i="1"/>
  <c r="J69" i="1"/>
  <c r="I69" i="1"/>
  <c r="H69" i="1"/>
  <c r="G69" i="1"/>
  <c r="F69" i="1"/>
  <c r="E69" i="1"/>
  <c r="D69" i="1"/>
  <c r="C69" i="1"/>
  <c r="B69" i="1"/>
  <c r="P68" i="1"/>
  <c r="P67" i="1"/>
  <c r="P66" i="1"/>
  <c r="P65" i="1"/>
  <c r="P64" i="1"/>
  <c r="O64" i="1"/>
  <c r="N64" i="1"/>
  <c r="M64" i="1"/>
  <c r="L64" i="1"/>
  <c r="K64" i="1"/>
  <c r="J64" i="1"/>
  <c r="I64" i="1"/>
  <c r="H64" i="1"/>
  <c r="G64" i="1"/>
  <c r="F64" i="1"/>
  <c r="E64" i="1"/>
  <c r="D64" i="1"/>
  <c r="C64" i="1"/>
  <c r="B64" i="1"/>
  <c r="P63" i="1"/>
  <c r="P62" i="1"/>
  <c r="P61" i="1"/>
  <c r="P60" i="1"/>
  <c r="P59" i="1"/>
  <c r="P58" i="1"/>
  <c r="P57" i="1"/>
  <c r="P56" i="1"/>
  <c r="P55" i="1"/>
  <c r="P54" i="1"/>
  <c r="O54" i="1"/>
  <c r="N54" i="1"/>
  <c r="M54" i="1"/>
  <c r="L54" i="1"/>
  <c r="K54" i="1"/>
  <c r="J54" i="1"/>
  <c r="I54" i="1"/>
  <c r="H54" i="1"/>
  <c r="G54" i="1"/>
  <c r="F54" i="1"/>
  <c r="E54" i="1"/>
  <c r="D54" i="1"/>
  <c r="C54" i="1"/>
  <c r="B54" i="1"/>
  <c r="P53" i="1"/>
  <c r="P52" i="1"/>
  <c r="P51" i="1"/>
  <c r="P50" i="1"/>
  <c r="P49" i="1"/>
  <c r="P48" i="1"/>
  <c r="P47" i="1"/>
  <c r="O47" i="1"/>
  <c r="N47" i="1"/>
  <c r="M47" i="1"/>
  <c r="L47" i="1"/>
  <c r="K47" i="1"/>
  <c r="J47" i="1"/>
  <c r="I47" i="1"/>
  <c r="H47" i="1"/>
  <c r="G47" i="1"/>
  <c r="F47" i="1"/>
  <c r="E47" i="1"/>
  <c r="D47" i="1"/>
  <c r="C47" i="1"/>
  <c r="B47" i="1"/>
  <c r="P46" i="1"/>
  <c r="P45" i="1"/>
  <c r="P44" i="1"/>
  <c r="P43" i="1"/>
  <c r="P42" i="1"/>
  <c r="P41" i="1"/>
  <c r="P40" i="1"/>
  <c r="P39" i="1"/>
  <c r="P38" i="1"/>
  <c r="O38" i="1"/>
  <c r="N38" i="1"/>
  <c r="M38" i="1"/>
  <c r="L38" i="1"/>
  <c r="K38" i="1"/>
  <c r="J38" i="1"/>
  <c r="I38" i="1"/>
  <c r="H38" i="1"/>
  <c r="G38" i="1"/>
  <c r="F38" i="1"/>
  <c r="E38" i="1"/>
  <c r="D38" i="1"/>
  <c r="C38" i="1"/>
  <c r="B38" i="1"/>
  <c r="P37" i="1"/>
  <c r="P36" i="1"/>
  <c r="P35" i="1"/>
  <c r="P34" i="1"/>
  <c r="P33" i="1"/>
  <c r="P32" i="1"/>
  <c r="P31" i="1"/>
  <c r="P30" i="1"/>
  <c r="P29" i="1"/>
  <c r="P28" i="1"/>
  <c r="O28" i="1"/>
  <c r="N28" i="1"/>
  <c r="M28" i="1"/>
  <c r="L28" i="1"/>
  <c r="K28" i="1"/>
  <c r="J28" i="1"/>
  <c r="I28" i="1"/>
  <c r="H28" i="1"/>
  <c r="G28" i="1"/>
  <c r="F28" i="1"/>
  <c r="E28" i="1"/>
  <c r="D28" i="1"/>
  <c r="C28" i="1"/>
  <c r="B28" i="1"/>
  <c r="P27" i="1"/>
  <c r="P26" i="1"/>
  <c r="P25" i="1"/>
  <c r="P24" i="1"/>
  <c r="P23" i="1"/>
  <c r="P22" i="1"/>
  <c r="P21" i="1"/>
  <c r="P20" i="1"/>
  <c r="P19" i="1"/>
  <c r="P18" i="1" s="1"/>
  <c r="O18" i="1"/>
  <c r="N18" i="1"/>
  <c r="M18" i="1"/>
  <c r="L18" i="1"/>
  <c r="K18" i="1"/>
  <c r="J18" i="1"/>
  <c r="I18" i="1"/>
  <c r="H18" i="1"/>
  <c r="G18" i="1"/>
  <c r="F18" i="1"/>
  <c r="E18" i="1"/>
  <c r="D18" i="1"/>
  <c r="C18" i="1"/>
  <c r="B18" i="1"/>
  <c r="P17" i="1"/>
  <c r="P16" i="1"/>
  <c r="P15" i="1"/>
  <c r="P14" i="1"/>
  <c r="P13" i="1"/>
  <c r="P12" i="1" s="1"/>
  <c r="P85" i="1" s="1"/>
  <c r="O12" i="1"/>
  <c r="O85" i="1" s="1"/>
  <c r="N12" i="1"/>
  <c r="N85" i="1" s="1"/>
  <c r="M12" i="1"/>
  <c r="M85" i="1" s="1"/>
  <c r="L12" i="1"/>
  <c r="L85" i="1" s="1"/>
  <c r="K12" i="1"/>
  <c r="K85" i="1" s="1"/>
  <c r="J12" i="1"/>
  <c r="J85" i="1" s="1"/>
  <c r="I12" i="1"/>
  <c r="I85" i="1" s="1"/>
  <c r="H12" i="1"/>
  <c r="H85" i="1" s="1"/>
  <c r="G12" i="1"/>
  <c r="G85" i="1" s="1"/>
  <c r="F12" i="1"/>
  <c r="F85" i="1" s="1"/>
  <c r="E12" i="1"/>
  <c r="E85" i="1" s="1"/>
  <c r="D12" i="1"/>
  <c r="D85" i="1" s="1"/>
  <c r="C12" i="1"/>
  <c r="C85" i="1" s="1"/>
  <c r="B12" i="1"/>
  <c r="B85" i="1" s="1"/>
</calcChain>
</file>

<file path=xl/sharedStrings.xml><?xml version="1.0" encoding="utf-8"?>
<sst xmlns="http://schemas.openxmlformats.org/spreadsheetml/2006/main" count="471" uniqueCount="406">
  <si>
    <t xml:space="preserve"> DIRECCION FINANCIERA / DEPARTAMENTO DE PRESUPUESTO</t>
  </si>
  <si>
    <t>Año 2026</t>
  </si>
  <si>
    <t xml:space="preserve">Ejecución de Gastos y Aplicaciones financieras </t>
  </si>
  <si>
    <t>En RD$2,215,939,860.21</t>
  </si>
  <si>
    <t xml:space="preserve">Unidad Ejecutora 0001 </t>
  </si>
  <si>
    <t>DETALLE</t>
  </si>
  <si>
    <t>Presupuesto Aprobado</t>
  </si>
  <si>
    <t>Presupuesto Modificado</t>
  </si>
  <si>
    <t xml:space="preserve">Gasto devengado </t>
  </si>
  <si>
    <t xml:space="preserve">Enero </t>
  </si>
  <si>
    <t>Febrero</t>
  </si>
  <si>
    <t>Marzo</t>
  </si>
  <si>
    <t>Abril</t>
  </si>
  <si>
    <t>Mayo</t>
  </si>
  <si>
    <t>Junio</t>
  </si>
  <si>
    <t>Julio</t>
  </si>
  <si>
    <t xml:space="preserve">Agosto </t>
  </si>
  <si>
    <t>Septiembre</t>
  </si>
  <si>
    <t>Octubre</t>
  </si>
  <si>
    <t xml:space="preserve">Noviembre </t>
  </si>
  <si>
    <t>Diciembre</t>
  </si>
  <si>
    <t xml:space="preserve">Total </t>
  </si>
  <si>
    <t>2 - GASTOS</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</si>
  <si>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</si>
  <si>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</si>
  <si>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</si>
  <si>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</si>
  <si>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</si>
  <si>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</si>
  <si>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</si>
  <si>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</si>
  <si>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</si>
  <si>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</si>
  <si>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</si>
  <si>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</si>
  <si>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</si>
  <si>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</si>
  <si>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</si>
  <si>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2.2.9 - OTRAS CONTRATACIONES DE SERVICIOS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</si>
  <si>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</si>
  <si>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</si>
  <si>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</si>
  <si>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</si>
  <si>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</si>
  <si>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</si>
  <si>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</si>
  <si>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</si>
  <si>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</si>
  <si>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</si>
  <si>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</si>
  <si>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</si>
  <si>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</si>
  <si>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</si>
  <si>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</si>
  <si>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</si>
  <si>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</si>
  <si>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</si>
  <si>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</si>
  <si>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</si>
  <si>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</si>
  <si>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</si>
  <si>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</si>
  <si>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</si>
  <si>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2.5.6 - TRANSFERENCIAS DE CAPITAL AL SECTOR EXTERNO</t>
  </si>
  <si>
    <t>2.5.9 - TRANSFERENCIAS DE CAPITAL A OTRAS INSTITUCIONES PÚBLICAS</t>
  </si>
  <si>
    <t>2.6 - BIENES MUEBLES, INMUEBLES E INTANGIBLES</t>
  </si>
  <si>
    <t>2.6.1 - MOBILIARIO Y EQUIPO</t>
  </si>
  <si>
    <t>2.6.2 - MOBILIARIO Y EQUIPO AUDIOVISUAL, RECREATIVO Y EDUCACIONAL</t>
  </si>
  <si>
    <t>2.6.3 - EQUIPO E INSTRUMENTAL, CIENTÍFICO Y LABORATORIO</t>
  </si>
  <si>
    <t>2.6.4 - VEHÍCULOS Y EQUIPO DE TRANSPORTE, TRACCIÓN Y ELEVACIÓN</t>
  </si>
  <si>
    <t>2.6.5 - MAQUINARIA, OTROS EQUIPOS Y HERRAMIENTAS</t>
  </si>
  <si>
    <t>2.6.6 - EQUIPOS DE DEFENSA Y SEGURIDAD</t>
  </si>
  <si>
    <t>2.6.7 - ACTIVOS BIOLÓGICOS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</si>
  <si>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</si>
  <si>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</si>
  <si>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</si>
  <si>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</si>
  <si>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</si>
  <si>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</si>
  <si>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</si>
  <si>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2.8 - ADQUISICION DE ACTIVOS FINANCIEROS CON FINES DE POLÍTICA</t>
  </si>
  <si>
    <t>2.8.1 - CONCESIÓN DE PRESTAMOS</t>
  </si>
  <si>
    <t>2.8.2 - ADQUISICIÓN DE TÍTULOS VALORES REPRESENTATIVOS DE DEUDA</t>
  </si>
  <si>
    <t>2.9 - GASTOS FINANCIEROS</t>
  </si>
  <si>
    <t>2.9.1 - INTERESES DE LA DEUDA PÚBLICA INTERNA</t>
  </si>
  <si>
    <t>2.9.2 - INTERESES DE LA DEUDA PUBLICA EXTERNA</t>
  </si>
  <si>
    <t>2.9.4 - COMISIONES Y OTROS GASTOS BANCARIOS DE LA DEUDA PÚBLICA</t>
  </si>
  <si>
    <t>4 - 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</si>
  <si>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</si>
  <si>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</si>
  <si>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</si>
  <si>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</si>
  <si>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</si>
  <si>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4.2.2 - DISMINUCIÓN DE PASIVOS NO CORRIENTES</t>
  </si>
  <si>
    <t>4.3 - DISMINUCIÓN DE FONDOS DE TERCEROS</t>
  </si>
  <si>
    <t>4.3.5 - DISMINUCIÓN DEPÓSITOS FONDOS DE TERCEROS</t>
  </si>
  <si>
    <t>.</t>
  </si>
  <si>
    <t>Total general</t>
  </si>
  <si>
    <r>
      <rPr>
        <b/>
        <sz val="8"/>
        <color theme="1"/>
        <rFont val="Calibri"/>
        <family val="2"/>
        <scheme val="minor"/>
      </rPr>
      <t xml:space="preserve">FUENTE </t>
    </r>
    <r>
      <rPr>
        <sz val="8"/>
        <color theme="1"/>
        <rFont val="Calibri"/>
        <family val="2"/>
        <scheme val="minor"/>
      </rPr>
      <t>: Sistema Integrado de Gestión Financiera  (SIGEF)</t>
    </r>
  </si>
  <si>
    <r>
      <rPr>
        <b/>
        <sz val="8"/>
        <color theme="1"/>
        <rFont val="Calibri"/>
        <family val="2"/>
        <scheme val="minor"/>
      </rPr>
      <t>Presupuesto aprobado:</t>
    </r>
    <r>
      <rPr>
        <sz val="8"/>
        <color theme="1"/>
        <rFont val="Calibri"/>
        <family val="2"/>
        <scheme val="minor"/>
      </rPr>
      <t xml:space="preserve"> Se refiere al presupuesto aprobado en la Ley de Presupuesto General del Estado.</t>
    </r>
  </si>
  <si>
    <r>
      <t xml:space="preserve">Presupuesto modificado:  </t>
    </r>
    <r>
      <rPr>
        <sz val="8"/>
        <color theme="1"/>
        <rFont val="Calibri"/>
        <family val="2"/>
        <scheme val="minor"/>
      </rPr>
      <t xml:space="preserve">Se refiere al presupuesto aprobado en caso de que el Congreso Nacional apruebe un presupuesto complementario. </t>
    </r>
  </si>
  <si>
    <r>
      <rPr>
        <b/>
        <sz val="8"/>
        <color theme="1"/>
        <rFont val="Calibri"/>
        <family val="2"/>
        <scheme val="minor"/>
      </rPr>
      <t>Total devengado:</t>
    </r>
    <r>
      <rPr>
        <sz val="8"/>
        <color theme="1"/>
        <rFont val="Calibri"/>
        <family val="2"/>
        <scheme val="minor"/>
      </rPr>
      <t xml:space="preserve">  Son los recursos financieros que surgen con la obligación de pago por la recepción de conformidad de obras, bienes y servicios oportunamente contratados o, en los casos de gastos sin contraprestación, por haberse cumplido los requisitos administrativos dispuestos por el reglamento de la presente Ley.</t>
    </r>
  </si>
  <si>
    <t>JUANA VILLAR GUERRERO</t>
  </si>
  <si>
    <t>ANA V. ADAMES LANTIGUA</t>
  </si>
  <si>
    <t xml:space="preserve">ENCDA. DEPTO. DE PRESUPUESTO </t>
  </si>
  <si>
    <t>DIRECTORA FINANCIERA</t>
  </si>
  <si>
    <t>LISTADO DE LIBRAMIENTOS</t>
  </si>
  <si>
    <t>DESDE EL 01 AL 31 DE OCTUBRE 2026</t>
  </si>
  <si>
    <t xml:space="preserve">UNIDAD EJECUTORA 0001 	</t>
  </si>
  <si>
    <t>Fecha</t>
  </si>
  <si>
    <t>LIB.</t>
  </si>
  <si>
    <t xml:space="preserve">Beneficiario </t>
  </si>
  <si>
    <t xml:space="preserve">Descripcion </t>
  </si>
  <si>
    <t>Monto</t>
  </si>
  <si>
    <t>BENEFICIARIOS</t>
  </si>
  <si>
    <t>P/C.EVENT. XXVIII FIL 2026 - RETROACT. AGO.2026-P13-MINC</t>
  </si>
  <si>
    <t>P/CARACTER EVENTUAL XXVIII FIL.26-SEPT.2026-PROG.13-MINC</t>
  </si>
  <si>
    <t>P/CARACTER EVENTUAL-DOCENTE-SEP.2026-ADIC.-P13-MINC</t>
  </si>
  <si>
    <t>XIOMARI VELOZ D' LUJO FIESTA, SRL</t>
  </si>
  <si>
    <t>PAGO POR CONTRATACION DE SERVICIOS DE CATERING PARA DIFERENTES ACTIVIDADES DE ESTE MINC Y SUS DEPENDENCIAS, PROCESO CULTURA-DAF-CM-2026-0044, ORDEN CULTURA-2026-00209, SEGUN ANEXOS</t>
  </si>
  <si>
    <t>UNIVERSIDAD IBEROAMERICANA, INC</t>
  </si>
  <si>
    <t>PAGO POR CONTRATACION DE SERVICIO DE CAPACITACION (DIPLOMADO TEORIA Y PRACTICA DE LA CONTRATACION PUBLICA) DIRIGIDO A PERSONAL DE ESTE MINISTERIO, PROCESO CULTURA-DAF-CM-2026-0030, ORDEN 2026-00173, SEGUN ANEXOS</t>
  </si>
  <si>
    <t>EDITORA CORRIPIO, SAS</t>
  </si>
  <si>
    <t>PAGO CONCEPTO DE IMPRESION DE LIBROS GANADORES DE LOS PREMIOS ANUALES DE LITERATURA 2025, PROCESO CULTURA-DAF-CM-2026-0038, ORDEN DE COMPRA 2026-00198, SEGUN ANEXOS.</t>
  </si>
  <si>
    <t>SISTEMAS &amp; TECNOLOGÍA, SRL</t>
  </si>
  <si>
    <t>PAGO ANTICIPO CORRESPONDIENTE AL 30% DE LA ORDEN DE COMPRA CULTURA-2026-00261, POR CONTRATACION DE SERVICIO DE REMOZAMIENTO E INSTALACION DE LIBREROS PARA LA XXVII FERIA INTERNACIONAL DEL LIBRO STO DGO 2026, PROCESO CULTURA-DAF-CM-2026-0062, SEGUN ANEXOS</t>
  </si>
  <si>
    <t>SOCIEDAD GENERAL DE AUTORES COMPOSITORES Y EDITORES DOMINICANOS DE MUSICA SGACEDOM</t>
  </si>
  <si>
    <t>PAGO POR SERVICIO DE DERECHOS DE OBRAS MUSICALES PARA DIFUNSIÓN DE CONTENIDO SONORO EN LA XXVIII FERIA INTERNACIONAL DEL LIBRO FILSD 2026, PROCESO CULTURA-DAF-CD-2026-0088, ORDEN 2026-00247</t>
  </si>
  <si>
    <t>FUNDACIÓN IMPRENTA AMIGO DEL HOGAR, INC</t>
  </si>
  <si>
    <t>PAGO ANTICIPO CORRESPONDIENTE AL 20% POR  SERVICIO DE IMPRESION DE  LIBROS PARA LA XXVII FERIA INTERNACIONAL DEL LIBRO STO DGO 2026, PROCESO CULTURA-DAF-CM-2026-0051, ORDEN DE COMPRA CULTURA-2026-00227, SEGUN ANEXOS.</t>
  </si>
  <si>
    <t>SERVICIOS PORTÁTILES DOMINICANOS, (SERVIPORT), SRL</t>
  </si>
  <si>
    <t>PAGO ANTICIPO CORRESPONDIENTE AL 20% POR CONTRATACION DE SERVICIO DE ALQUILER DE BAÑOS PORTATILES PARA LA XXVIII FERIA INTERNACIONAL DEL LIBRO STO DGO 2026, PROCESO CULTURA-DAF-CM-2026-0052, ORDEN DE COMPRA 2026-00240, SEGUN ANEXOS</t>
  </si>
  <si>
    <t>OLIORTIZ CONFORT SUPPLY S.R.L</t>
  </si>
  <si>
    <t>PAGO POR ADQUISICION DE MATERIALES DE LIMPIEZA PARA SER UTILIZADOS EN LA FERIA INTERNACIONAL DEL LIBRO 2026 ,PROCESO CULTURA -DAF-CM-2026-0041, ORDEN CULTURA-2026-00246, SEGUN ANEXOS.</t>
  </si>
  <si>
    <t>ENERGIA QUISQUEYA, SAS</t>
  </si>
  <si>
    <t>PAGO ANTICIPO CORRESPONDIENTE AL 20% POR SERVICIO DE  ALQUILER DE GENERADORES ELECTRICOS PARA LA XXVIII FERIA INTERNACIONAL DEL LIBRO STO DGO 2026, PROCESO CULTURA-DAF-CM-2026-0068, ORDEN DE COMPRA CULTURA-2026-00268, SEGUN ANEXOS</t>
  </si>
  <si>
    <t>GRUPO ADDINCA SRL</t>
  </si>
  <si>
    <t>PAGO POR ADQUISICION DE MATERIALES DE LIMPIEZA PARA SER UTILIZADOS EN LA FERIA INTERNACIONAL DEL LIBRO 2026 ,PROCESO CULTURA -DAF-CM-2026-0041, ORDEN CULTURA-2026-00243, SEGUN ANEXOS.</t>
  </si>
  <si>
    <t>GTG INDUSTRIAL, SRL</t>
  </si>
  <si>
    <t>PAGO POR ADQUISICION DE MATERIALES DE LIMPIEZA PARA SER UTILIZADOS EN LA FERIA INTERNACIONAL DEL LIBRO 2026 ,PROCESO CULTURA -DAF-CM-2026-0041, ORDEN CULTURA-2026-00244, SEGUN ANEXOS.</t>
  </si>
  <si>
    <t>COSMOS SISTEMAS DE SATELITES, SRL</t>
  </si>
  <si>
    <t>PAGO CORRESP AL 20% DE ANTICIPO POR LA CONTRATACION DE SERV DE ALQUILER DE RADIOS PORTATILES PARA USO OPERATIVO EN LA XXVIII FERIA INTERNACIONAL DEL LIBRO STO DGO 2026 PROC CULT-DAF-CM-2026-0061 OR 2026-00260 SEGUN ANEXOS.</t>
  </si>
  <si>
    <t>SERVIALIANZA DOMINICANA, SRL</t>
  </si>
  <si>
    <t>PAGO ANTICIPO CORRESPONDIENTE AL 20% DE LA ORDEN DE COMPRA CULTURA-2026-00270, POR  SERVICIO DE CONTRATACION DE EMPRESA ESPECIALIZADA EN LIMPIEZA PARA LA XXVII FERIA INTERNACIONAL DEL LIBRO STO DGO 2026, PROCESO CULTURA-DAF-CM-2026-0063, SEGUN ANEXOS</t>
  </si>
  <si>
    <t>CROS PUBLICIDAD, SRL</t>
  </si>
  <si>
    <t>PAGO CORRESPONDIENTE AL 30% DE ANTICIPO POR LA  ADQUISICION DE ARTICULOS POP PARA LA XXVIII FERIA INTERNACIONAL DEL LIBRO STO DGO 2026 PROCESO CULT-DAF-CM-2026-0055 ORDEN 2026-00256 SEGUN ANEXOS.</t>
  </si>
  <si>
    <t>ISFAR GROUP S.R.L</t>
  </si>
  <si>
    <t>PAGO CORRESP AL 20% DE ANTICIPO POR LA CONTRATACION DE SERV DE ALQUILER DE VEHICULOS PARA SER UTILIZADOS EN LA XXVIII FERIA DEL LIBRO STO DGO 2026 PROC CULT-DAF-CM-2026-0053 OR 2026-00241 SEGUN ANEXOS.</t>
  </si>
  <si>
    <t>DIMENSIÓN VISUAL PRODUCTORA DE TELEVISIÓN, SRL</t>
  </si>
  <si>
    <t>PAGO ANTICIPO CORRESPONDIENTE AL 30% DE LA ORDEN DE COMPRA CULTURA-2026-00258, POR CONTRATACION DE SERVICIO DE PERIFONEO PARA LA XXVIII FERIA INTERNACIONAL DEL LIBRO STO DGO. 2026, PROCESO CULTURA-DAF-CM-2026-0059, SEGUN ANEXOS</t>
  </si>
  <si>
    <t>INDUSTRIAS BANILEJAS, SAS</t>
  </si>
  <si>
    <t>PAGO POR ADQUISICION DE CAFE PARA SER UTILIZADO EN LA FERIA INTERNACIONAL DEL LIBRO 2026, PROCESO CULTURA-DAF-CD-2026-0086, ORDEN CULTURA-2026-00239, SEGUN DOCUMENTOS ANEXOS.</t>
  </si>
  <si>
    <t>FUNDACION FIL ARMONIA ACORDES DE ESPERANZAS</t>
  </si>
  <si>
    <t>PAGO TRANSFERENCIA DE FONDOS, CORRESPONDIENTE AL ULTIMO TRIMESTRE DE OCTUBRE A DICIEMBRE 2026, DEL CONVENIO DE GESTION SUSCRITO CON LA FUNDACION FIL ARMONIA ACORDES DE  ESPERANZAS, INC.CONT. NO.CI-0000116-2026, SEGUN ANEXO</t>
  </si>
  <si>
    <t>TEATRO GULOYA</t>
  </si>
  <si>
    <t>PAGO TRANSFERENCIA DE FONDOS CORRESPONDIENTE AL ULTIMO TRIMESTRE  DE  OCTUBRE A DICIEMBRE 2026, DEL CONVENIO DE GESTION SUSCRITO CON TEATRO GULOYA. INC., CONTRATO NO. CI-0000069-2026, SEGUN ANEXOS.</t>
  </si>
  <si>
    <t>FUNDACION TEATRO CUCARA MACARA INC</t>
  </si>
  <si>
    <t>TRANSFERENCIA DE FONDOS CORRESPONDIENTE AL ULTIMO TRIMESTRE  DE OCTUBRE A DICIEMBRE 2026 DEL CONVENIO DE GESTION SUSCRITO CON LA FUNDACION TEATRO CUCARA MACARA INC CONTRATO. CI-0000081-2026, SEGUN ANEXOS</t>
  </si>
  <si>
    <t>PATRONATO PRO CONSERVACION SANTUARIO SAGRADO CORAZON DE JESUS</t>
  </si>
  <si>
    <t>TRANSFERENCIA DE FONDOS CORRESPONDIENTE AL ULTIMO TRIMESTRE (OCTUBRE-DICIEMBRE 2026) DEL CONVENIO DE GESTION SUSCRITO CON EL PATRONATO PRO CONSERVACION DEL TEMPLO DEL SAGRADO CORAZON DE JESUS DE MOCA, INC., CONTRATO CI-0000113-2026, SEGUN ANEXOS</t>
  </si>
  <si>
    <t>FUNDACION BONAO PARA LA CULTURA INC</t>
  </si>
  <si>
    <t>PAGO TRANSFERENCIA DE FONDOS CORRESPONDIENTE AL ULTIMO TRIMESTRE (OCTUBRE-DICIEMBRE 2026), DEL CONVENIO DE GESTION SUSCRITO CON LA FUNDACION BONAO PARA LA CULTURA, INC. CONTRATO NO. CI-0000869-2025, ADENDUM CI-0000168-2026, SEGUN ANEXOS.</t>
  </si>
  <si>
    <t>FUNDACIÓN VIVE EN ARMONÍA A TRAVÉS DE LAS ARTES FUNDARMONIARTES</t>
  </si>
  <si>
    <t>PAGO TRANSFERENCIA DE FONDOS CORRESPONDIENTE AL ULTIMO TRIMESTRE  DE ( OCTUBRE-DICIEMBRE 2026), DEL CONVENIO DE GESTION SUSCRITO CON LA FUNDACION VIVE EN ARMONIA ATRAVES DE LAS ARTES. INC., CONTRATO NO. CI-0000070-2026, SEGUN ANEXOS.</t>
  </si>
  <si>
    <t>FUNDACION AMIGOS DEL TEATRO NACIONAL</t>
  </si>
  <si>
    <t>PAGO TRANSFERENCIA DE FONDOS CORRESPONDIENTE AL ULTIMO TRIMESTRE (OCTUBRE-DICIEMBRE 2026) DEL CONVENIO DE GESTION SUSCRITO CON LA FUNDACION AMIGOS DEL TEATRO NACIONAL, INC., CONTRATO NO. CI-0000101-2026, SEGUN ANEXOS</t>
  </si>
  <si>
    <t>FUNDACION ORQUESTA SINFONICA NACIONAL INC</t>
  </si>
  <si>
    <t>PAGO TRANSFERENCIA DE FONDOS CORRESPONDIENTE AL ULTIMO TRIMESTRE  DE (OCTUBRE-DICIEMBRE 2026), DEL CONVENIO DE GESTION SUSCRITO CON LA FUNDACION SINFONICA NAC. INC., CONTRATO NO. CI-0000071-2026, SEGUN ANEXOS.</t>
  </si>
  <si>
    <t>PATRONATO DE TRAMPOLIN MUSEO INFANTIL, INC.</t>
  </si>
  <si>
    <t>PAGO TRANSFERENCIAS DE FONDOS CORRESPONDIENTES AL ULTIMO TRIMESTRE OCTUBRE A DICIEMBRE 2026, DEL CONVENIO DE GESTION SUSCRITO CON EL PATRONATO DE TRAMPOLIN, MUSEO INFANTIL INC. CONTRATO NO. CI-0000676-2025, ADENDUM CI-0000103-2026, SEGUN ANEXOS.</t>
  </si>
  <si>
    <t>FUNDACION PRESIDENTE RAMON CACERES</t>
  </si>
  <si>
    <t>RANSFERENCIA DE FONDOS CORRESPONDIENTE AL ULTIMO TRIMESTRE DE (OCTUBRE-DICIEMBRE 2026). DEL CONVENIO DE GESTION SUSCRITO CON LA FUNDACION PRESIDENTE RAMON CACERES, INC., CONT.NO.CI-0000786-2025, ADENDUM CI-0000100-2026, SEGUN ANEXOS.</t>
  </si>
  <si>
    <t>FUNDACION CASA DE TEATRO</t>
  </si>
  <si>
    <t>PAGO TRANSFERENCIA DE FONDOS CORRESPONDIENTE AL ULTIMO TRIMESTRE DE (OCTUBRE-DICIEMBRE 2026), DEL CONVENIO DE GESTION SUSCRITO CON LA FUNDACION CASA DE TEATRO, INC. CONTRATO NO. CI-0000166-2026, SEGUN ANEXOS.</t>
  </si>
  <si>
    <t>FUNDACION PATRONATO CUEVA DE LAS MARAVILLAS</t>
  </si>
  <si>
    <t>TRANSFERENCIA DE FONDOS, CORRESPONDIENTE AL ULTIMO TRIMESTRE DE OCTUBRE A DICIEMBRE 2026, DEL CONVENIO DE GESTION SUSCRITO CON LA FUNDACION PATRONATO CUEVA DE LAS MARAVILLAS, INC.CONT. NO.CI-0000785-2025, ADENDUM CI-0000114-2026, SEGUN ANEXOS.</t>
  </si>
  <si>
    <t>DIRECCION GENERAL DE MECENAZGO</t>
  </si>
  <si>
    <t>TRANSFERENCIA A FAVOR DE DIRECCION GENERAL DE MECENAZGO POR CONCEPTO DE GASTOS OPERATIVOS Y ADMINISTRATIVOS, CORRESPONDIENTE AL MES DE OCTUBRE 2026, SEGUN ANEXOS</t>
  </si>
  <si>
    <t>SOLDIER ELECTRONIC SECURITY SES, SRL</t>
  </si>
  <si>
    <t>PAGO POR ADQUISICION DE PINTURAS PARA USO INSTITUCIONAL EN EL MARCO DE LA XXVIII FIL STO DGO. 2026, MEDIANTE PROCESO CULTURA-DAF-CM-2026-0065, ORDEN CULTURA-2026-00294, SEGUN ANEXOS</t>
  </si>
  <si>
    <t>SIGMA PETROLEUM CORP, SAS</t>
  </si>
  <si>
    <t>PAGO POR ADQUISICION DE TICKETS DE COMBUSTIBLE PREPAGADOS (GASOLINA) PARA SER UTILIZADOS EN  LA XXVIII FIL STO DGO. 2026,  PROCESO CULTURA-DAF-CM-2026-0064, ORDEN CULTURA-2026-00295, ANEXOS</t>
  </si>
  <si>
    <t>SOFIMAC TECHNOLOGY SOTE, SRL</t>
  </si>
  <si>
    <t>PAGO POR ADQUISICION DE CEMENTO GRIS PARA REALIZAR REPARACIONES EN EL MARCO DE LA XXVIII FIL STO DGO. 2026,  PROCESO CULTURA-DAF-CD-2026-0099 ORDEN CULTURA-2026-00303, SEGUN ANEXOS</t>
  </si>
  <si>
    <t>GRAFICAS COMERCIALES EDWARD, C. POR A.</t>
  </si>
  <si>
    <t>PAGO POR SERV. DE IMPRESION DE INVITACIONES PARA  EL ACTO INAUGURAL DE  LA XXVIII FIL STO DGO. 2026,  PROCESO CULTURA-DAF-CD-2025-0069 ORDEN CULTURA-2025-00272, SEGUN ANEXOS</t>
  </si>
  <si>
    <t>PINK IGUANA, SRL</t>
  </si>
  <si>
    <t>PAGO 30% DE ANTICIPO DEL CONTRATO NO. BS-0011090-2026, POR CONTRATACION DE  SERVICIOS DE ARRENDAMIENTOS DE EQUIPOS Y SERVICIOS CONEXOS PARA REALIZAR ACTIVIDADES DE LA SEDE Y SUS DEPENDENCIAS A NIVEL NACIONAL, PROCESO CULTURA-CCC-CP-2026-0004, ORDEN 2026-0</t>
  </si>
  <si>
    <t>ALDISA BUSINESS WORLD, SRL</t>
  </si>
  <si>
    <t>PAGO POR ADQUISICION DE MANTELES PARA SER UTILIZADOS DURANTE LA XXVIII FIL STO DGO. 2026,  PROCESO CULTURA-DAF-CD-2026-0102 ORDEN CULTURA-2026-00316, SEGUN ANEXOS</t>
  </si>
  <si>
    <t>FERRETERÍA LA 50, SRL</t>
  </si>
  <si>
    <t>PAGO POR ADQUISICION DE  PINTURA PARA USO INSTITUCIONAL EN EL MARCO DE  LA XXVIII FIL STO DGO. 2026,  PROCESO CULTURA-DAF-CM-2026-0065 ORDEN CULTURA-2026-00293, SEGUN ANEXOS</t>
  </si>
  <si>
    <t>TECNOFIJACIONES DE DOMINICANA, SRL</t>
  </si>
  <si>
    <t>PAGO POR ADQUISICION DE PINTURA PARA USO INSTITUCIONAL, EN EL MARCO DE LA CELEBRACION DE LA XXVIII FIL STO DGO. 2026,  PROCESO CULTURA-DAF-CM-2026-0065 ORDEN CULTURA-2026-00291, SEGUN ANEXOS</t>
  </si>
  <si>
    <t>COMPANIA DOMINICANA DE TELEFONOS C POR A</t>
  </si>
  <si>
    <t>PAGO SERVICIOS TELEFONICOS Y FLOTAS DE ESTE MINISTERIO DE CULTURA Y SUS DEPENDENCIAS, CORRESPONDIENTE AL MES DE SEPTIEMBRE  2026 (SERV. LARGA DISTANCIA, TELEFONO LOCAL INTERNET Y TV POR CABLE) SEGUN ANEXOS.</t>
  </si>
  <si>
    <t>MINISTERIO DE CULTURA</t>
  </si>
  <si>
    <t>P/INDEMNIZACION A EX-EMPLEADOS-SEPT.2026-P01-MINC</t>
  </si>
  <si>
    <t>P/VACACIONES A EX-EMPLEADOS-SEPT.2026-P01-MINC</t>
  </si>
  <si>
    <t>PAGO POR ADQUISICION DE MATERIAL GASTABLE DE OFICINA, PARA USO EN LA XXVIII FIL 2026. PROCESO CUTURA-DAF-CD-2026-0092, ORDEN 2026-00266, SEGUN ANEXOS.</t>
  </si>
  <si>
    <t>NEXT DOMINICANA, SA</t>
  </si>
  <si>
    <t>PAGO POR ADQUISICION DE GASOIL PREMIUM, PARA USO DE LAS PLANTAS ELECTRICAS DEL MINISTERIO Y SUS DEPENDENCIAS, CONT. NO.BS-0005004-2025, ADENDUM-BS-0006316-2026. PROC.CULT. DAF-CM-2025-0010. ORDEN 2025-00074, SEGUN ANEXOS.</t>
  </si>
  <si>
    <t>EDESUR DOMINICANA, S.A</t>
  </si>
  <si>
    <t>PAGO POR SERVICIO DE ENERGIA ELECTRICA DEL CENTRO CULTURAL MARIA MONTEZ (BARAHONA), CORRESPONDIENTE AL MES DE AGOSTO 2026,SEGUN ANEXOS</t>
  </si>
  <si>
    <t>AUTOCENTRO NAVARRO, SRL</t>
  </si>
  <si>
    <t>PAGO POR ADQUISICION DE BATERIA, PARA USO DEL VEHICULO HYUNDAI H1, PLACA E101108, PERTENECIENTE A LA FLOTILLA DE ESTE MINISTERIO, PROCESO CULTURA DAF-CD-2025-0064, ORDEN 2025-00243, SEGUN ANEXOS.</t>
  </si>
  <si>
    <t>SANTO DOMINGO MOTORS COMPANY, SA</t>
  </si>
  <si>
    <t>PAGO POR SERVICIO DE MANTENIMIENTO PREVENTIVO Y CORRECTIVO AL VEHICULO MARCA NISSAN FRONTIER, AÑO 2025, PLACA EL12330, DE LA FLOTILLA VEHICULAR DE ESTE MINISTERIO, PROCESO CULTURA-DAF-CD-2026-0038, ORDEN 2026-00095, SEGUN ANEXOS.</t>
  </si>
  <si>
    <t>TRANSFERENCIA A FAVOR DE (28) ASFL DEL SECTOR CULTURAL, CORRESPONDIENTE A LA SUBVENCION DEL MES DE SEPTIEMBRE 2026, SEGUN ANEXOS.</t>
  </si>
  <si>
    <t>PROYECTA CIT GROUP , SRL</t>
  </si>
  <si>
    <t>PAGO POR SERVICIO DE DISEÑO GRAFICO, DIAGRAMACION, CONCEPTUALIZACION VISIUAL E IMPRESION DEL LIBRO, APORTES CULTURALES A LA COMUNIDAD JAPONESA RADICADA EN DAJABON, PROCESO CULTURA-DAF-CD-2026-0076, ORDEN 2026-00223, SEGUN ANEXOS.</t>
  </si>
  <si>
    <t>PAGO NOMINA PASANTES PER 01/08/2026 AL 01/10/2026 II</t>
  </si>
  <si>
    <t>CENTRO CULTURAL DE MICHES</t>
  </si>
  <si>
    <t>TRANSFERENCIA A FAVOR DE (1) ASFL DEL SECTOR CULTURAL, CORRESPONDIENTE AL MES DE SEPTIEMBRE 2026, SEGUN ANEXOS</t>
  </si>
  <si>
    <t>ALTICE DOMINICANA, SA</t>
  </si>
  <si>
    <t>PAGO POR SERVICIOS DE INTERNET MOVIL Y TELEFONICAS DE LAS FLOTAS DE ESTE MINC, CORRESPONDIENTE AL MES DE SEPTIEMBRE 2026 (TEL. LOCAL Y SERVICIO DE INTERNET Y TELEVISION POR CABLE), SEGUN ANEXOS</t>
  </si>
  <si>
    <t>SEGUROS RESERVAS, SA</t>
  </si>
  <si>
    <t>PAGO CORRESPONDIENTE AL SEGURO DE VIDA COLECTIVO NO.2-2-102-0120483 DEL MINISTERIO DE CULTURA, CORRESPONDIENTE AL MES DE OCTUBRE 2026, SEGUN ANEXOS</t>
  </si>
  <si>
    <t>CORPORACION DEL ACUEDUCTO Y ALCANTARILLADO DE SANTO DOMINGO</t>
  </si>
  <si>
    <t>PAGO POR SERVICIOS DE AGUA POTABLE DE ESTE MINISTERIO DE CULTURA Y SUS DEPENDENCIAS, CORRESPONDIENTE AL MES DE OCTUBRE 2026, SEGUN ANEXOS</t>
  </si>
  <si>
    <t>GENERE IMPORT, SRL</t>
  </si>
  <si>
    <t>PAGO POR ADQUISICION DE NEUMATICOS PARA USO DE LA FLOTILLA VEHICULAR DE ESTE MINC, PROCESO CULTURA-DAF-CM-2025-0030, ORDEN CULTURA-2025-00181, SEGUN ANEXOS</t>
  </si>
  <si>
    <t>EMPRESA DISTRIBUIDORA DE ELECTRICIDAD DEL ESTE S A</t>
  </si>
  <si>
    <t>PAGO SERVICIOS DE ENERGIA ELECTRICA DE ESTE MINISTERIO DE CULTURA Y SUS DEPENDENCIAS, CORRESPONDIENTE AL MES DE SEPTIEMBRE 2026, SEGUN ANEXOS</t>
  </si>
  <si>
    <t>INDUSTRIALES TECHA, SRL</t>
  </si>
  <si>
    <t>PAGO SERVICIO DE FUMIGACIÓN Y CONTROL DE PLAGAS EN LAS INST. DEL MINC DE CULTURA Y SUS DEP. CORESP. AL MES DE AGOSTO 2026, MENOS 20%  DE LA CERT. CONT. NO.BS-0007394-2025, ADENDUM BS-0005897-2026, PROC- CULT-CCC-CP-2025-0006, OR-2025-00160, SEGUN  ANEXOS</t>
  </si>
  <si>
    <t>AYUNTAMIENTO DEL MUNICIPIO DE SANTIAGO</t>
  </si>
  <si>
    <t>PAGO POR SERVICIOS DE RECOGIDA DE BASURA DE LAS DEPENDENCIAS DE ESTE MINC UBICADAS EN LA REGION NORTE, CORRESPONDIENTE AL MES DE OCTUBRE 2026, SEGUN ANEXOS</t>
  </si>
  <si>
    <t>CENTROXPERT STE, SRL</t>
  </si>
  <si>
    <t>PAGO POR ADQUISICIÓN DE COMPONENTES INFORMÁTICOS Y HERRAMIENTAS PARA SER UTILIZADOS EN LA FERIA INTERNACIONAL DEL LIBRO SANTO DOMINGO 2026, PROCESO CULTURA-DAF-CD-2026-0101, ORDEN 2026-00313, SEGUN ANEXOS.</t>
  </si>
  <si>
    <t>PAGO POR ADQUISICION DE MATERIALES E INSUMOS PARA LA EJECUCION DE MURALES ARTISTICOS EN ESPACIOS PUBLICOS PROCESO CULTURA-DAF-CD-2026-0032, ORDEN DE COMPRA 2026-00289, SEGUN ANEXOS</t>
  </si>
  <si>
    <t>EDITORA HOY, SAS</t>
  </si>
  <si>
    <t>PAGO POR SERVICIO DE PUBLICACIONES EN PERIODICOS DE CIRCULACION NACIONAL(PERDIDA DE PLACA), PROCESO CULTURA-DAF-CM-2025-0033, ORDEN DE COMPRA CULTURA 2025-00185</t>
  </si>
  <si>
    <t>KLEH NATIONAL SUPPLY, SRL</t>
  </si>
  <si>
    <t>PAGO POR ADQUISICION DE RESMAS DE PAPEL BOND PARA LA FERIA INTERNACIONAL DEL LIBRO STO. DGO. 2026, PROCESO CULTURA-DAF-CD-2026-0084, ORDEN 2026--00236, SEGUN  ANEXOS.</t>
  </si>
  <si>
    <t>MULTIGRABADO SRL</t>
  </si>
  <si>
    <t>PAGO POR SERVICIO DE CONFECCION DE SELLOS PARA USO DE ESTE MINC Y SUS DEPENDENCIAS, PROCESO CULTURA-DAF-CD-2025-0030, ORDEN 2025-00137, SEGUN ANEXOS</t>
  </si>
  <si>
    <t>CANTABRIA BRAND REPRESENTATIVE, SRL</t>
  </si>
  <si>
    <t>PAGO DE LA CERT. CONTRATO NO. BS-0015510-2025, ADENDUM BS-0004510-2026, POR CONTRATACION DE SERVICIOS DE CATERING PARA USO INSTITUCIONAL EN LA SEDE Y DEPENDENCIAS DE ESTE MINC. PROCESO CULTURA-CCC-CP-2025-0012, ORDEN CULTURA-2025-00426, SEGUN ANEXOS</t>
  </si>
  <si>
    <t>AUTO SERVICIO AUTOMOTRIZ INTELIGENTE RD, AUTO SAI RD SRL</t>
  </si>
  <si>
    <t>PAGO  CONT BS-0000091-2026, ADENDUM-BS-0006072-2026,POR SERVICIO DE MANTENIMIENTO Y REPARACION A VEHICULOS VARIOS DE LA FLOTILLA VEHICULAR DE ESTE MINISTERIO, PROCESO CULTURA-DAF-CM-2025-0075, ORDEN 2025-00406, SEGUN ANEXOS.</t>
  </si>
  <si>
    <t>LERMONT ENGINEERING GROUP, SRL</t>
  </si>
  <si>
    <t>PAGO POR ADQUISICION DE EQUIPO DE CLIMATIZACION PARA USO EN LA XXVIII FERIA INTERNACIONAL DEL LIBRO 2026, PROCESO CULTURA-DAF-CD-2026-0100, ORDEN CULTURA-2026-00304, SEGUN ANEXOS</t>
  </si>
  <si>
    <t>INST NAC DE AGUAS POTABLES Y ALCATARILLADOS</t>
  </si>
  <si>
    <t>PAGO POR SUMINISTRO DE AGUA ,CORRESPONDIENTE AL MES SEPTIMBRE 2026 DEL INMUEBLE DONDE ESTA UBICADA LA CASA DE LA CULTURA MARIA MONTES, EN LA PROVINCIA BARAHONA, DEPENDENCIA DE ESTE MINISTERIO DE CULTURA, SEGUN ANEXOS</t>
  </si>
  <si>
    <t>CORPORACION DE ACUEDUCTO Y ALCANTARILLADO DE PTO PLATA</t>
  </si>
  <si>
    <t>PAGO POR SUMINISTRO DE AGUA POTABLE Y ALCANTARILLADO DEL INMUEBLE DONDE ESTA UBICADA LA OFICINA DE PATRIMONIO CULTURAL EN LA PROV. PUERTO PLATA, DEPENDENCIA DE ESTE MINC., CORRESPONDIENTE AL MES DE OCTUBRE 2026, SEGUN ANEXOS</t>
  </si>
  <si>
    <t>LIBERTY NETWORKS DOMINICANA, SA</t>
  </si>
  <si>
    <t>PAGO POR SERVICIOS DE REDUNDANCIA DE CONEXION A INTERNET, VIA PROVEEDOR ALTERNO, CORRESPONDIENTE AL MES DE OCTUBRE 2026, SEGUN ANEXOS</t>
  </si>
  <si>
    <t>TRANSFERENCIA  A FAVOR DE PROYECTOS CULTURALES, CORRESPONDIENTE AL MES DE OCTUBRE  2026, SEGUN ANEXOS</t>
  </si>
  <si>
    <t>TRANSFERENCIA  A FAVOR DE LA DIRECCION DE CULTURA DOMINICANA  EN EL EXTERIOR, CORRESPONDIENTE AL MES DE OCTUBRE 2026, SEGUN ANEXOS.</t>
  </si>
  <si>
    <t>TRANSFERENCIA  A FAVOR DE ACTIVIDADES CULTURALES, CORRESPONDIENTE AL MES DE OCTUBRE 2026, SEGUN ANEXOS.</t>
  </si>
  <si>
    <t>TRANSFERENCIA  A FAVOR DEL CORO DE CAMARA KORIBE, CORRESPONDIENTE AL MES DE OCTUBRE 2026, SEGUN ANEXOS.</t>
  </si>
  <si>
    <t>AYUNTAMIENTO DEL DISTRITO NACIONAL</t>
  </si>
  <si>
    <t>PAGO POR SERVICIOS DE RECOGIDA DE BASURA DE ESTE MINISTERIO DE CULTURA Y SUS DEPENDENCIAS, CORRESPONDIENTE AL MES DE OCTUBRE 2026, SEGUN ANEXOS</t>
  </si>
  <si>
    <t>TRANSFERENCIA  A FAVOR DEL TEATRO ORQUESTAL DOMINICANO, CORRESPONDIENTE AL MES DE OCTUBRE 2026, SEGUN ANEXOS.</t>
  </si>
  <si>
    <t>BANDA DE MUSICA MUNICIPAL BY LUIS ANTONIO BELTRE</t>
  </si>
  <si>
    <t>TRANSFERENCIA A FAVOR DE LA BANDA DE MUSICA MUNICIPAL BY LUIS ANTONIO BELTRE-AZUA, CORRESPONDIENTE AL MES DE OCTUBRE 2026, SEGUN ANEXOS.</t>
  </si>
  <si>
    <t>BANDA DE MUSICA VICENTE NOBLE</t>
  </si>
  <si>
    <t>TRANSFERENCIA  A FAVOR DE LA BANDA DE MUSICA MUNICIPAL DE VICENTE NOBLE, CORRESPONDIENTE AL MES DE OCTUBRE 2026. SEGUN ANEXOS</t>
  </si>
  <si>
    <t>P/IND. S/SENT.0030-1642-2022-SSEN-00783 CARLOS H. SANCHEZ M.</t>
  </si>
  <si>
    <t>CORPORACIÓN ESTATAL DE RADIO Y TELEVISIÓN (CERTV)</t>
  </si>
  <si>
    <t>TRANSFERENCIA A FAVOR DE CORPORACION ESTATAL DE RADIO Y TV(CERTV), CORRESPONDIENTE AL MES DE OCTUBRE 2026, PARA PAGO DE NOMINA Y PARA GASTOS ADMINISTRATIVOS Y ENERGIA ELECTRICA, SEGUN ANEXOS</t>
  </si>
  <si>
    <t>INSTITUTO DUARTIANO</t>
  </si>
  <si>
    <t>TRANSFERENCIA A FAVOR DEL INSTITUTO DUARTIANO, CORRESPONDIENTE A GASTOS CORRIENTES Y PAGO DE NOMINA DEL MES DE OCTUBRE 2026, SEGUN ANEXOS</t>
  </si>
  <si>
    <t>CORPORACION DE ACUEDUCTO Y ALCANTARILLADO DE SANTIAGO</t>
  </si>
  <si>
    <t>PAGO POR SERV DE AGUA, CLOACA Y AYUNTAMIENTO DEL GRAN TEATRO DEL CIBAO CONTRATO NO. 01236928, CORRESPONDIENTE AL MES DE SEPTIEMBRE 2026, DEPENDENCIA DE ESTE MINISTERIO DE CULTURA, SEGUN ANEXOS</t>
  </si>
  <si>
    <t>PAGO POR SERV. DE AGUA, CLOACA Y AYUNTAMIENTO DEL CENTRO DE LA CULTURA DE SANTIAGO CONTRATO NO. 01058338, DEPENDENCIA DE ESTE MINC, UBICADA EN LA REGION NORTE, CORRESPONDIENTE AL MES DE OCTUBRE 2026, SEGUN ANEXOS.</t>
  </si>
  <si>
    <t>ACTIVIDADES CAOMA, SRL</t>
  </si>
  <si>
    <t>PAGO POR SERVICIOS DE MONTAJE, ALQUILERES Y ARRENDAMIENTOS DE EQUIPOS PARA SER UTILIZADOS EN ACTIVIDADES DE ESTE MINISTERIO, PROCESO CULTURA-DAF-CM-2026-0031, ORDEN 2026-00156, SEGUN ANEXOS.</t>
  </si>
  <si>
    <t>OFFITEK, SRL</t>
  </si>
  <si>
    <t>PAGO POR ADQUISICIÓN DE EQUIPOS TÉCNOLÓGICOS PARA USO DE ESTE MINISTERIO DE CULTURA PROCESO CULTURA-DAF-CM-2026-0042, ORDEN DE COMPRA 2026-00213, SEGUN ANEXOS.</t>
  </si>
  <si>
    <t>VILMA DARIANA RODRIGUEZ DE JIMENEZ</t>
  </si>
  <si>
    <t>ADQUISICION DE PLANTAS ORNAMENTALES PARA USO EN EL MARCO DE LA FERIA INTERNACIONAL DEL LIBRO SANTO DOMINGO 2026, PROCESO CULTURA-DAF-CD-2026-0095, ORDEN DE COMPRA 2026-00271, SEGUN DOCUMENTOS ANEXOS.</t>
  </si>
  <si>
    <t>ARTEXT PUBLICIDAD, SRL</t>
  </si>
  <si>
    <t>PAGO POR CONTRATACIÓN DE SERVICIOS DE CAPACITACIÓN DIRIGIDO AL PERSONAL DE ESTE MINISTERIO, PROCESO CULTURA-DAF-CM-2026-0030, ORDEN DE COMPRA 2026-00175, SEGUN ANEXOS.</t>
  </si>
  <si>
    <t>PAGO POR ADQ. DE ARTICULOS COMESTIBLES, PARA SER UTILIZADOS DURANTE LA CELEBRACION DE LA XXVIII FIL STO.DGO.2026, PROCESO CULTURA-DAF-CM-2026-0057, ORDEN 2026-00298, SEGUN ANEXOS.</t>
  </si>
  <si>
    <t>EDENORTE DOMINICANA S A</t>
  </si>
  <si>
    <t>PAGO POR SERVICIOS DE ENERGIA ELECTRICA DE LAS DEPENDENCIAS DE ESTE MINISTERIO DE CULTURA EN LA REGION NORTE, CORRESPONDIENTE AL MES DE SEPTIEMBRE 2026, SEGUN ANEXOS.</t>
  </si>
  <si>
    <t>INVERSIONES SANFRA, SRL</t>
  </si>
  <si>
    <t>ADQUISICION DE MATERIALES DE LIMPIEZA PARA SER UTILIZADOS EN LA FERIA INTERNACIONAL DEL LIBRO 2026,PROCESO CULTURA DAF-CM-2026-0041, ORDEN CULTURA-2026-00245, SEGUN DOCUMENTOS ANEXOS.</t>
  </si>
  <si>
    <t>CHB CONCEPTUAL HOLDING BUSINESS, SRL</t>
  </si>
  <si>
    <t>PAGO ALQUILER MES DE OCTUBRE 2026,DE LA NAVE P/  ALMACENAMIENTO DE MERCANCIAS Y ACTIVOS FIJOS DE LA SEDE Y SUS DEPENDENCIAS, CONT-BS-0005468-2025, PROC-CULT-CCC-PEPU-2025-0002, ORDEN 2025-00122, SEGUN ANEXOS.</t>
  </si>
  <si>
    <t>CEPORDOS MEDIA EIRL</t>
  </si>
  <si>
    <t>PAGO POR SERVICIOS DE PUBLICIDAD A TRAVES E MEDIOS Y PLATAFORMAS DIGITALES, PROC.CULT.CCC-PEPB-2026-0001, ORDEN 2026-00124, SEGUN ANEXOS.</t>
  </si>
  <si>
    <t>PAGO POR SERVICIO DE MANTENIMIENTO PREVENTIVO Y CORRECTIVO AL VEHICULO NISSAN FRONTIER, AÑO 2025, PLACA EL12329, DE LA FLOTILLA VEHICULAR DE ESTE MINC PROCESO CULTURA-DAF-CD-2026-0038, ORDEN 2026-00095, SEGUN ANEXOS.</t>
  </si>
  <si>
    <t>PAGO POR ADQUISICION DE 10 MONITORES DE 27", PARA SER UTILIZADOS EN LA XXVIII FIL STO.DGO.2026, PROCESO CULTURA-DAF-CD-2026-0112, ORDEN 2026-00339, SEGUN ANEXOS.</t>
  </si>
  <si>
    <t>EVELMAR COMERCIAL, SRL</t>
  </si>
  <si>
    <t>PAGO POR SERV. DE IMPRESION DE TALONARIOS A REQUERIMIENTO, PARA LA SEDE Y DEPENDENCIAS CONT.BS-0012859-2025, ADENDUM-BS-0007130-2026, PROCESO CULTURA-DAFCM-2025-0069, ORDEN 2025-00349, SEGUN ANEXOS.</t>
  </si>
  <si>
    <t>PAGO POR ADQUISICION DE BATERIAS A REQUERIMIENTO, PARA GENERADORES ELECTRICOS DE ESTE MINC Y DEPENDENCIAS, PROCESO CULTURA-DAF-CD-2025-0064, ORDEN 2025-00243, SEGUN ANEXOS.</t>
  </si>
  <si>
    <t>P/SUELDO FIJO OCTUBRE 2026 - PROG.01 - MINC</t>
  </si>
  <si>
    <t>P/SUELDO FIJO OCTUBRE 2026 - PROG.13 - MINC</t>
  </si>
  <si>
    <t>P/COMP. DE SEGURIDAD - OCTUBRE 2026 - PROG.01 - MINC</t>
  </si>
  <si>
    <t>P/SUELDO FIJO OCTUBRE 2026 - PROG.11 - MINC</t>
  </si>
  <si>
    <t>PAGO CARACT. EVENTUAL DOCENTE OCT. 2026 PROG. 13-MINC</t>
  </si>
  <si>
    <t>PAGO SUPLENCIA OCTUBRE 2026 PROG. 01-MINC</t>
  </si>
  <si>
    <t>PAGO TRAMITE DE PENSION OCT. 2026 PROG. 01-MINC</t>
  </si>
  <si>
    <t>PAGO COMP. PRIMA DE TRANSP. OCTUBRE 2026 PROG. 01-MINC</t>
  </si>
  <si>
    <t>PAGO PERIODO PROBATORIO OCTUBRE 2026 PROG. 01-MINC</t>
  </si>
  <si>
    <t>PAGO INTERINATO OCTUBRE 2026 PROG. 01-MINC</t>
  </si>
  <si>
    <t>P/CARACTER EVENTUAL - OCTUBRE 2026 - PROG.01 - MINC</t>
  </si>
  <si>
    <t>P/EMPLEADOS TEMPORALES  - OCTUBRE 2026 - PROG.01 - MINC</t>
  </si>
  <si>
    <t>BANDA MUNICIPAL DE MUSICA DE BANI</t>
  </si>
  <si>
    <t>TRANSFERENCIA A FAVOR DE LA BANDA DE MUSICA MUNICIPAL DE BANI, CORRESPONDIENTE AL MES DE OCTUBRE 2026, SEGUN ANEXOS.</t>
  </si>
  <si>
    <t>SUPLIDORA REYSA, EIRL</t>
  </si>
  <si>
    <t>PAGO POR ADQUISICION DE ALIMENTOS Y BEBIDAS PARA LA DELEGACION ARTISTICA DE PANAMA EN LA FERIA INTERNACIONAL STO.DGO.2026, PROCESO CULTURA DAF-CD-2026-0108, ORDEN 2026-00337, SEGUN ANEXOS.</t>
  </si>
  <si>
    <t>PAGO MENOS 20% DE ANTICIPO POR LA CONTRATACION DE SERV DE ALQUILER DE RADIOS PORTATILES PARA USO OPERATIVO EN LA XXVIII FERIA INTERNACIONAL DEL LIBRO STO DGO 2026 PROC CULT-DAF-CM-2026-0061 OR 2026-00260 SEGUN ANEXOS.</t>
  </si>
  <si>
    <t>PLANCHAKI, SRL</t>
  </si>
  <si>
    <t>PAGO POR SERVICIOS DE LAVADO  Y PLANCHADO DE DIVERSOS ARTICULOS PARA SER USADOS EN ESTE MINC, CO. NO.BS-0006268-2025, ADENDUM BS-0002846-2026, PROCESO CULTURA-DAF-CM-2025-0018, ORDEN  2025-00116, SEGUN ANEXOS</t>
  </si>
  <si>
    <t>ESCUELA DE ALTA DIRECCIÓN BARNA</t>
  </si>
  <si>
    <t>PAGO POR PARTICIPACION DE LA SEÑORA MEDELEN DIAZ M.ENC. DEL CENTRO CULT.NARCISO GONZALEZ, DEP.DE ESTE MINC EN EL PROGRAMA DE "LIDERAZGO P/ GESTION PUBLICA (PLGP), CORREP. A LOS MESES DE MAYO, JUNIO Y JULIO 2026, SEGUN ANEXOS.</t>
  </si>
  <si>
    <t>BANCO DE RESERVA DE LA REP.  DOM. BANCO SERVICIOS MULTIPLES, SA</t>
  </si>
  <si>
    <t>PAGO DE TARJETAS FLOTILLA CORPORACION NO. 422694, DE LA  ASIGNACION DE COMBUSTIBLE, CORRESPONDIENTE AL CORTE DEL 02 DE NOVIEMBRE  2026, DONDE SE REFLEJAN LOS CONSUMOS DEL MES DE OCTUBRE 2026, SEGUN ANEXOS</t>
  </si>
  <si>
    <t>SEGURO NACIONAL DE SALUD</t>
  </si>
  <si>
    <t>PAGO POR SEGURO DE SALUD COMPLEMENTARIO DE LOS EMPLEADOS DEL MINISTERIO DE CULTURA, CORRESPONDIENTE AL PERIODO DEL 01 AL 31 DE OCTUBRE 2026, SEGUN ANEXOS</t>
  </si>
  <si>
    <t>HUMANO SEGUROS S A</t>
  </si>
  <si>
    <t>PAGO POR SEGURO DE SALUD COMPLEMENTARIO DE LOS EMPLEADOS DEL MINISTERIO DE CULTURA, CORRESPONDIENTE AL MES DE OCTUBRE 2026, SEGUN ANEXOS</t>
  </si>
  <si>
    <t>3 BENEFICIARIOS</t>
  </si>
  <si>
    <t>TRANSFERENCIA A FAVOR DE (3) ASFL DEL SECTOR CULTURAL, CORRESPONDIENTE A LA SUBVENCION DEL MES DE SEPTIEMBRE 2026.</t>
  </si>
  <si>
    <t>PARAGON COMPANY, EIRL</t>
  </si>
  <si>
    <t>PAGO MENOS 30% POR CONTRATACION DE SERVICIO DE ALQUILER DE VALLAS, PARA LA XXVIII FIL 2026.PROCESO CULTURA DAF-CM-2026-0060, ORDEN 2026-00264, SEGUN ANEXOS.</t>
  </si>
  <si>
    <t>PAGO MENOS 20% POR CONTRATACION DE SERVICIO DE ALQUILER DE BAÑOS PORTATILES PAR LA XXVIII FIL 2026, PROCESO CULTURA-DAF-CM-2026-0052, ORDEN 2026-00240, SEGUN ANEXOS.</t>
  </si>
  <si>
    <t>DELTA COMERCIAL, SA</t>
  </si>
  <si>
    <t>PAGO POR SERVICIO DE MANTENIMIENTO PREVENTIVO Y CORRECTIVO AL VEHICULO TOYOTA LAND CRUISER AÑO 2019, PLACA EG03684, PERTENECIENTE A LA FLOTILLA VEHICULAR DE ESTE MINC PROCESO CULTURA-DAF-CD-2026-0047, ORDEN 2026-00161, SEGUN ANEXOS.</t>
  </si>
  <si>
    <t>PAGO POR CONTRATACION DE SERVICIOS DE CATERING, PARA DIFERENTES ACTIVIDADES DE ESTE MINISTERIO Y SUS DEPENDENCIAS, PROCESO CULTURA-DAF-CM-2026-0044, ORDEN 2026-00209, SEGUN ANEXOS.</t>
  </si>
  <si>
    <t>PLANETA AZUL, SA</t>
  </si>
  <si>
    <t>PAGO CERT CONT. BS-0005029-2025, ADENDUM BS-0004253-2026, POR ADQ DE AGUA POTABLE PARA CONSUMO INSTITUCIONAL(SEDE Y DEPENDENCIAS), PROCESO CULTURA-DAF-CM-2025-0001, ORDEN 2025-00031, SEGUN ANEXOS.</t>
  </si>
  <si>
    <t>TRANSFERENCIA A FAVOR DE (24) ASFL DEL SECTOR CULTURAL, CORRESPONDIENTE A LA SUBVENCION DEL MES DE OCTUBRE 2026, SEGUN ANEXOS.</t>
  </si>
  <si>
    <t>JARDÍN ILUSIONES, SRL</t>
  </si>
  <si>
    <t>PAGO POR ADQUISICION DE ARREGLOS Y OFRENDAS FLORALES A REQUERIMIENTO DEL MINISTERIO Y SUS DEPENDENCIAS, PROCESO CULTURA-DAF-CD-2026-0046, ORDEN CULTURA-2026-00160, SEGUN ANEXOS</t>
  </si>
  <si>
    <t>PAGO MENOS EL 30% DE ANTICIPO POR CONTRATACION DE SERVICIO DE REMOZAMIENTO E INSTALACION DE LIBREROS PARA LA XXVIII FIL SANTO DOMINGO 2026, PROCESO CULTURA-DAF-CM-2026-0062, ORDEN 2026-00261 SEGUN ANEXOS</t>
  </si>
  <si>
    <t>PAGO MENOS EL 30% DE ANTICIPO POR CONTRATACION DE SERVICIO DE PERIFONEO PARA LA XXVIII FIL SANTO DOMINGO 2026, PROCESO CULTURA-DAF-CM-2026-0059 ORDEN 2026-00258, SEGUN ANEXOS</t>
  </si>
  <si>
    <t>PROMATERIALES DE OFICINA ZAMORA, SRL</t>
  </si>
  <si>
    <t>PAGO POR AQUISICION DE ARTICULOS COMESTIBLES PARA SER UTILIZADOS DURANTE LA CELEBRACION DE LA XXVIII FIL SANTO DOMINGO 2026, PROCESO CULTURA-DAF-CM-2026-0057 ORDEN 2026-00297,  SEGUN ANEXOS.</t>
  </si>
  <si>
    <t>REINTEGRO POR DEVOLUCIÓN SUBSIDIO POR ENFERMEDAD COMÚN JUNIO 2026.</t>
  </si>
  <si>
    <t>REINTEGRO POR DEVOLUCIÓN SUBSIDIO POR MATERNIDAD JUNIO 2026.</t>
  </si>
  <si>
    <t>REINTEGRO POR DEVOLUCIÓN SUBSIDIO POR ENFERMEDAD COMÚN AGOSTO 2026.</t>
  </si>
  <si>
    <t>REINTEGRO POR DEVOLUCIÓN SUBSIDIO POR MATERNIDAD AGOSTO 2026.</t>
  </si>
  <si>
    <t>DIRECCION GENERAL DE CINE</t>
  </si>
  <si>
    <t>TRANSFERENCIA A FAVOR DE LA DIRECCION GENERAL DE CINE POR CONCEPTO DE GASTOS CORRIENTES Y NOMINA DE MES DE OCTUBRE  2026, SEGUN ANEXOS</t>
  </si>
  <si>
    <t>REINTEGRO POR DEVOLUCIÓN, SUBSIDIO POR ENFERMEDAD COMÚN ENERO 2026.</t>
  </si>
  <si>
    <t>FONDO REPONIBLE INSTITUCIONAL AL MINISTERIO DE CULTURA</t>
  </si>
  <si>
    <t>ARCHIVO GRAL DE LA NACION</t>
  </si>
  <si>
    <t>TRANSFERENCIA A FAVOR DE ARCHIVO GENERAL DE LA NACION (AGN), CORRESPONDIENTE A GASTOS Y PAGO DE NOMINA DEL MES DE OCTUBRE 2026, SEGUN ANEXOS</t>
  </si>
  <si>
    <t>TRANSFERENCIA A FAVOR DE (6) ASFL DEL SECTOR CULTURAL, CORRESPONDIENTE A LA SUBVENCION DEL MES DE OCTUBRE 2026.</t>
  </si>
  <si>
    <t>GENIUS PRINT GRAPHIC, SRL</t>
  </si>
  <si>
    <t>PAGO POR IMPRESION DE BANNER, A REQUERIMIENTO, PARA USO EN DIFERENTES ACTIVIDADES DEL MINISTERIO, PROCESO CULTURA-DAF-CM-2025-0027, ORDEN CULTURA-2025-00151, SEGUN DOCUMENTOS ANEXOS</t>
  </si>
  <si>
    <t>SERVICIOS ELECTRICOS PROFESIONALES SERPRONAL, SRL</t>
  </si>
  <si>
    <t>PAGO POR ADQUISICIÓN DE PINTURAS PARA USO INSTITUCIONAL, PROCESO CULTURA-DAF-CM-2026-0065, ORDEN DE COMPRA 2026-00292, SEGUN DOCUMENTOS ANEXOS.</t>
  </si>
  <si>
    <t>VIAMAR, SA</t>
  </si>
  <si>
    <t>PAGO POR MANTENIMIENTO PREVENTIVO DEL VEHICULO KIA SORENTO, AÑO 2026, PLACA G783353, PERTENECIENTE A LA FLOTILLA VEHICULAR DE ESTE MINISTERIO DE CULTURA, PROCESO CULTURA-DAF-CD-2025-0068, ORDEN CULTURA-2025-00260</t>
  </si>
  <si>
    <t>SOLUCIONES INTEGRALES CAF, SRL</t>
  </si>
  <si>
    <t>PAGO POR SERVICIOS DE LAVADO Y DESINFECCION DE CISTERNA DEL ANTIGUO RESTAURANTE MANIQUI, UBICADO EN LA PLAZA DE LA CULTURA, POR MOTIVO DE LA XXVIII FERIA INT. DEL LIBRO STO. DGO. 2026, PROC. CULT. DAF-CD-2026-0065, ORDEN 2026-00206, SEGUN ANEXOS.</t>
  </si>
  <si>
    <t>BANDERAS GLOBAL HC, SRL</t>
  </si>
  <si>
    <t>PAGO POR ADQUISICION DE BANDERAS NACIONALES E INTERNACIONALES PARA USO EN LA XXVIII FERIA INTERNACIONAL DEL LIBRO STO. DGO. 2026, PROCESO CULTUA -DAF-CD-2026-0096, ORDEN DE COMPRA CULTURA-2026-00302, SEGUN DOCUMENTOS ANEXOS.</t>
  </si>
  <si>
    <t>PAGO SERVICIOS DE ENERGIA ELECTRICA DE NICS, QUE FUERON INSTALADOS EN LOS DISTINTOS PABELLONES EN LA PLAZA DE LA CULTURA EN EL MARCO DE LA CELEBRACION DE LA XXVIII FIL 2026, CELEBRADA DEL 23 DE SEPTIEMBRE AL 04 DE OCTUBRE 2026, SEGUN ANEXOS.</t>
  </si>
  <si>
    <t>ACTUALIDADES V D SRL</t>
  </si>
  <si>
    <t>PAGO POR ADQUISICION DE MOBILIARIO PARA PABELLONES DE LA FERIA INTERNACIONAL DEL LIBRO STO. DGO. 2026, PROCESO CULTURA-DAF-CD-2026-0111, ORDEN CULTURA-2026-00338, SUGUN DOCUMENTOS ANEXOS,</t>
  </si>
  <si>
    <t>PAGO MENOS 20% ANTICIPO POR  SERVICIOS DE IMPRESION DE  LIBROS PARA LA XXVIII FERIA INTERNACIONAL DEL LIBRO STO DGO 2026, PROCESO CULTURA-DAF-CM-2026-0051, ORDEN DE COMPRA CULTURA-2026-00227, SEGUN ANEXOS.</t>
  </si>
  <si>
    <t>ADEENE, SRL</t>
  </si>
  <si>
    <t>PAGO  CERT. BS-0011937-2026, POR SERVICIOS PROFESIONALES DE CREACIÓN ARTÍSTICA Y CONCEPTUAL P/ EL DESARROLLO INTEGRAL DEL ACTO INAUGURAL DE LA FIL  STO. DGO 2026, CONCEPT.CREATIVA DIESEÑO Y DES.DE LINEA GRAF. MONT. Y DESM.PROC.CULT.CCC-PEPS-2026-0004</t>
  </si>
  <si>
    <t>SOLUHD, S.R.L</t>
  </si>
  <si>
    <t>PAGO DE LA CER, BS-0009491-2026 POR SERVICIOS DE MONTAJE DE EVENTOS, ALQUILERES Y ARRENDAMIENTOS DE EQUIPOS PARA SER UTILIZADOS EN LA FERIA INT. DEL LIBRO STO DGO. 2026, PROC. CULTURA-DAF-CM-2026-0043, SEGUN ANEXOS</t>
  </si>
  <si>
    <t>CONSTRUCTORA GEODRILL, SRL</t>
  </si>
  <si>
    <t>PAGO POR CONTRATACIÓN DE SERVICIO DE PERFORACIÓN DE POZO FILTRANTE EN LA PLAZA DE LA CULTURA JUAN PABLO DUARTE, EN EL MARCO DE LA XXVIII FERIA INT. DEL LIBRO STO.DGO.2026, PROCESO CULTURA-DAF-CD-2026-0110, ORDEN 2026-00336, SEGUN ANEXOS.</t>
  </si>
  <si>
    <t>VILLAVASER, SRL</t>
  </si>
  <si>
    <t>PAGO POR  DE SERVICIOS DE CATERING PARA USO EN EL MARCO DE LA FERIA INT. DEL LIBRO STO. DGO. 2026, CELEBRADA DEL 24 DE SEPT. AL  04 DE OCTUBRE 2026, PROCESO CULTURA-DAF-CD-2026-0104, ORDEN CULTURA-2026-00331, SEGUN DOCUMENTOS ANEXOS.</t>
  </si>
  <si>
    <t xml:space="preserve">CESAR AUGUSTO MONTESINO </t>
  </si>
  <si>
    <t>PAGO POR CONTRATACIÓN DE LOS SERVICIOS DE PUBLICIDAD A TRAVÉS DE MEDIOS Y PLATAFORMAS DIGITALES, PROCESO CULTURA-CCC-PEPB-2026-0001, ORDEN CULTURA-2026-00136, SEGUN DOCUMENTO ANEXOS.</t>
  </si>
  <si>
    <t>PAGO MENOS EL 20% DE ANTICIPO DE LA ORDEN DE COMPRA CULTURA-2026-00270, POR  SERVICIO DE CONTRATACION DE EMPRESA ESPECIALIZADA EN LIMPIEZA PARA LA XXVII FERIA INTERNACIONAL DEL LIBRO STO DGO 2026, PROCESO CULTURA-DAF-CM-2026-0063, SEGUN ANEXOS</t>
  </si>
  <si>
    <t>PAGO NOMINA PASANTES PERIODO 15-09 AL 15-10-2026.</t>
  </si>
  <si>
    <t>P/INCENT. P/CUMPL. D/INDIC. EDI 2026-P01-INACTIVO-MINC</t>
  </si>
  <si>
    <t>P/INCENT. P/CUMPL. D/INDIC. EDI 2026-P13-INACTIVO-MINC</t>
  </si>
  <si>
    <t>P/INCENT. P/CUMPL. D/INDIC. EDI 2026-ISR TRIPLE-P01-ACT-MINC</t>
  </si>
  <si>
    <t>P/INCENT. P/CUMPL. D/INDIC. EDI 2026-P11-INACTIVO-MINC</t>
  </si>
  <si>
    <t>P/INCENT. P/CUMPL. D/INDIC. EDI 2026-P13-ACTIVO-MINC</t>
  </si>
  <si>
    <t>P/INC. P/CUMPL. D/INDIC. EDI2026-P01-HRDO.MARCOS F. JORGE  R</t>
  </si>
  <si>
    <t>P/INCENT. P/CUMPL. D/INDIC. EDI 2026-P11-ACTIVO-MINC</t>
  </si>
  <si>
    <t>P/INC. P/CUMPL. D/INDIC. EDI 2026-P11-HRDO. JOSE RAFAEL SOSA</t>
  </si>
  <si>
    <t>PAGO NOMINA PASANTES PERIODO 01-10 AL 01-11-2026.</t>
  </si>
  <si>
    <t>HDCO GROUP, SRL</t>
  </si>
  <si>
    <t>PAGO POR SERVICIOS DE CONEXION DE INTERNET SIMETRICO, PARA USO DE ESTE MINISTERIO, CORRESPONDIENTE AL PERIODO DEL 08 AL 31 DE OCTUBRE 2026, SEGUN ANEXOS</t>
  </si>
  <si>
    <t>ALIANZA DOMINICANA CONTRA LA CORRUPCIÓN,ADOCCO, INC</t>
  </si>
  <si>
    <t>PAGO POR CONCEPTO DE CAPACITACION DE 10 COLABORADORES DE ESTE MINISTERIO EN EL SEMINARIO NACIONAL IMPACTO DEL NUEVO CODIGO PENAL EN LA TRANSPARENCIA, LA LIBERTAD DE EXPRESION Y LA LUCHA CONTRA LA CORRUPCION, REALIZADO EL 30/09/2026, SEGUN ANEXOS</t>
  </si>
  <si>
    <t>P/INCENT.P/CUMPL. D/INDIC. EDI 2026-P01-ACTIVO-MINC</t>
  </si>
  <si>
    <t>RAMON ANTONIO MARTINEZ MORILLO</t>
  </si>
  <si>
    <t>PAGO POR SERVICIOS DE NOTARIZACION DE FIRMAS DE DIFERENTES DOCUMENTOS DE ESTE MINC, A REQUERIMIETO DE LA DIRECCION JURIDICA, SEGUN ANEXOS</t>
  </si>
  <si>
    <t>PATRONATO DE LA CASA DEL GENERAL GREGORIO LUPERON</t>
  </si>
  <si>
    <t>TRANSFERENCIA DE FONDOS CORRESPONDIENTE AL ULTIMO TRIMESTRE DE OCTUBRE A DICIEMBRE 2026, DEL CONVENIO DE GESTION SUSCRITO CON EL PATRONATO DE LA CASA DEL GENERAL GREGORIO LUPERON, INC. CONTRATO NO. CI-0000870-2025, ADENDUM CI-0000169-2026, SEGUN ANEXOS.</t>
  </si>
  <si>
    <t>CONSEJO PROVINCIAL POR LA CULTURA Y LAS BELLAS ARTES PROVINCIAL HERMANAS MIRABAL</t>
  </si>
  <si>
    <t>TRANSFERENCIA A FAVOR DE (1) ASFL DEL SECTOR CULTURAL, CORRESPONDIENTE A LA SUBVENCION DEL MES DE OCTUBRE 2026. SEGUN ANEXOS.</t>
  </si>
  <si>
    <t>CONTAINER TRAILER SERVICES (CTS), SRL</t>
  </si>
  <si>
    <t>PAGO POR SERVICIOS DE ALQUILER DE FURGONES CLIMATIZADOS PARA FINES OFICINAS MOVILES  Y ALMACENAMIENTO EN EL MARCO DE LA XXVIII FIL STO.DGO. 2026, PROCESO CULTURA-DAF-CD-2026-0091, ORDEN 2026-00257, SEGUN ANEXOS.</t>
  </si>
  <si>
    <t>PAGO POR SERVICIO DE TRANSPORTE DE FURGONES DE OFICINA Y ALMACENAMIENTO EN EL MARCO DE LA XXVIII FIL STO.DGO. 2026, PROCESO CULTURA-DAF-CD-2026-0094, ORDEN 2026-00269, SEGUN ANEXOS.</t>
  </si>
  <si>
    <t>PAGO SERVICIOS TELEFONICOS Y FLOTAS DE ESTE MINISTERIO DE CULTURA Y SUS DEPENDENCIAS CORRESPONDIENTE AL MES DE OCTUBRE 2026 (SERV LARGA DISTANCIA, TEL. LOCAL, INTERNET Y TV POR CABLE), SEGUN ANEXOS</t>
  </si>
  <si>
    <t>KAYLA'S CUISINE &amp; CATERING SERVICES, SRL</t>
  </si>
  <si>
    <t>PAGO DE LA CERT. DE CONT No.BS-0007802-2026, POR SERVICIOS DE ALMUERZOS Y CENAS, PARA SER UTILIZADOS EN LA ALIMENTACION DE LOS EMPLEADOS DEL GRAN TEATRO DEL CIBAO, CORRESPONDIENTE AL MES DE SEPTIEMBRE 2026, PROC.CULT.DAF-CM-2026-0035, SEGUN ANEXOS.</t>
  </si>
  <si>
    <t>PAGO DE LA CERT CONTRATO BS-0007800-2026, POR SERVICIOS DE ALMUERZOS Y CENAS PARA SER UTILIZADOS EN LA ALIMENTACION DE LOS EMPLEADOS DEL GRAN TEATRO DEL CIBAO, CORRESPONDIENTE AL MES DE SEPTIEMBRE 2026, PROCESO CULTURA-DAF-CM-2026-0035, SEGUN ANEXOS</t>
  </si>
  <si>
    <t>PAGO POR ADQUISICION DE AGUA POTABLE PARA CONSUMO INSTITUCIONAL DE LA SEDE YUSO EN LA  XXVIII FERIA  INTERNACFIONAL DEL LIBRO STO. DGO. 2026, PROCESO CULTURA-DAF-CM-2026-0070, ORDEN 2026-00301, SEGUN DOCUMENTOS ANEXOS.</t>
  </si>
  <si>
    <t>LUIS ALBERTO RIVAS OGANDO</t>
  </si>
  <si>
    <t>PAGO POR CONCEPTO DE CONCEPTUALIZACION Y MONTAJE ESCENOGRAFICOS DEL PABELLON DE LA REP. DOM., EN EL MARCO DE LA CELEBRACION DE LA FERIA INTERNACIONAL DEL LIBRO, CALI COLOMBIA 2026, PROCESO CULTURA-DAF-CD-2026-0115, ORDEN 2026-00392, SEGUN ANEXOS</t>
  </si>
  <si>
    <t>P/CARACTER EVENTUAL XXVIII FIL26-OCT. 2026-PROG. 13-MINC</t>
  </si>
  <si>
    <t>P/B X DESEMP. EMP/CARR25 HDRO. JRS-INACT-PROG. 01-MINC</t>
  </si>
  <si>
    <t>DOMINICAN DIGITAL MEDIA -DDM S.R.L.</t>
  </si>
  <si>
    <t>PAGO POR CONTRATACION DE SERVICIOS DE PUBLICIDAD A TRAVES DE MEDIOS DE COMUNICACION SOCIAL, PLATAFORMAS DIGITALES Y COB.ESPECIALES EN EL MARCO DE LA CEL. DE LA XXVII FIL.STO.DGO. 2026.PROC-CULT-CCC-PEPB-2026-0003, ORDEN 2026-00386, SEGUN ANEXOS.</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</si>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</sst>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_(* \(#,##0.0\);_(* &quot;-&quot;??_);_(@_)"/>
  </numFmts>
  <fonts count="20" x14ac:knownFonts="1">
    <font>
      <sz val="10"/>
      <color rgb="FF000000"/>
      <name val="Times New Roman"/>
      <family val="1"/>
    </font>
    <font>
      <sz val="11"/>
      <color theme="1"/>
      <name val="Calibri"/>
      <family val="2"/>
      <scheme val="minor"/>
    </font>
    <font>
      <b/>
      <sz val="11"/>
      <color theme="1"/>
      <name val="Calibri"/>
      <family val="2"/>
      <scheme val="minor"/>
    </font>
    <font>
      <sz val="10"/>
      <color rgb="FF000000"/>
      <name val="Times New Roman"/>
      <family val="1"/>
    </font>
    <font>
      <b/>
      <sz val="12"/>
      <color rgb="FF000000"/>
      <name val="Calibri"/>
      <family val="2"/>
      <scheme val="minor"/>
    </font>
    <font>
      <sz val="12"/>
      <color rgb="FF000000"/>
      <name val="Calibri"/>
      <family val="2"/>
      <scheme val="minor"/>
    </font>
    <font>
      <b/>
      <sz val="12"/>
      <color theme="1"/>
      <name val="Calibri"/>
      <family val="2"/>
      <scheme val="minor"/>
    </font>
    <font>
      <b/>
      <sz val="6"/>
      <color theme="0"/>
      <name val="Calibri"/>
      <family val="2"/>
      <scheme val="minor"/>
    </font>
    <font>
      <b/>
      <sz val="6"/>
      <color theme="1"/>
      <name val="Calibri"/>
      <family val="2"/>
      <scheme val="minor"/>
    </font>
    <font>
      <b/>
      <sz val="6"/>
      <name val="Calibri"/>
      <family val="2"/>
      <scheme val="minor"/>
    </font>
    <font>
      <sz val="6"/>
      <color theme="1"/>
      <name val="Calibri"/>
      <family val="2"/>
      <scheme val="minor"/>
    </font>
    <font>
      <sz val="6"/>
      <name val="Calibri"/>
      <family val="2"/>
      <scheme val="minor"/>
    </font>
    <font>
      <sz val="8"/>
      <color theme="1"/>
      <name val="Calibri"/>
      <family val="2"/>
      <scheme val="minor"/>
    </font>
    <font>
      <b/>
      <sz val="8"/>
      <color theme="1"/>
      <name val="Calibri"/>
      <family val="2"/>
      <scheme val="minor"/>
    </font>
    <font>
      <b/>
      <sz val="11"/>
      <name val="Calibri"/>
      <family val="2"/>
      <scheme val="minor"/>
    </font>
    <font>
      <sz val="11"/>
      <color rgb="FF000000"/>
      <name val="Calibri"/>
      <family val="2"/>
      <scheme val="minor"/>
    </font>
    <font>
      <b/>
      <sz val="16"/>
      <name val="Calibri"/>
      <family val="2"/>
      <scheme val="minor"/>
    </font>
    <font>
      <b/>
      <sz val="12"/>
      <name val="Calibri"/>
      <family val="2"/>
      <scheme val="minor"/>
    </font>
    <font>
      <sz val="12"/>
      <name val="Calibri"/>
      <family val="2"/>
      <scheme val="minor"/>
    </font>
    <font>
      <b/>
      <sz val="11"/>
      <color theme="0"/>
      <name val="Times New Roman"/>
      <family val="1"/>
    </font>
  </fonts>
  <fills count="7">
    <fill>
      <patternFill patternType="none"/>
    </fill>
    <fill>
      <patternFill patternType="gray125"/>
    </fill>
    <fill>
      <patternFill patternType="solid">
        <fgColor theme="0"/>
        <bgColor indexed="64"/>
      </patternFill>
    </fill>
    <fill>
      <patternFill patternType="solid">
        <fgColor rgb="FF002060"/>
        <bgColor theme="4" tint="0.79998168889431442"/>
      </patternFill>
    </fill>
    <fill>
      <patternFill patternType="solid">
        <fgColor rgb="FF002060"/>
        <bgColor indexed="64"/>
      </patternFill>
    </fill>
    <fill>
      <patternFill patternType="solid">
        <fgColor theme="4" tint="-0.249977111117893"/>
        <bgColor theme="4" tint="0.79998168889431442"/>
      </patternFill>
    </fill>
    <fill>
      <patternFill patternType="solid">
        <fgColor theme="4" tint="-0.249977111117893"/>
        <bgColor indexed="64"/>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indexed="64"/>
      </right>
      <top style="thin">
        <color theme="0"/>
      </top>
      <bottom/>
      <diagonal/>
    </border>
    <border>
      <left style="thin">
        <color indexed="64"/>
      </left>
      <right style="thin">
        <color indexed="64"/>
      </right>
      <top style="thin">
        <color theme="0"/>
      </top>
      <bottom/>
      <diagonal/>
    </border>
    <border>
      <left style="thin">
        <color indexed="64"/>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theme="4" tint="0.39997558519241921"/>
      </bottom>
      <diagonal/>
    </border>
    <border>
      <left/>
      <right/>
      <top style="thin">
        <color theme="0"/>
      </top>
      <bottom/>
      <diagonal/>
    </border>
    <border>
      <left/>
      <right/>
      <top style="thin">
        <color theme="4" tint="0.39997558519241921"/>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73">
    <xf numFmtId="0" fontId="0" fillId="0" borderId="0" xfId="0"/>
    <xf numFmtId="0" fontId="0" fillId="2" borderId="0" xfId="0" applyFill="1" applyAlignment="1">
      <alignment vertical="center"/>
    </xf>
    <xf numFmtId="0" fontId="0" fillId="0" borderId="0" xfId="0" applyAlignment="1">
      <alignment vertical="center"/>
    </xf>
    <xf numFmtId="0" fontId="4" fillId="2" borderId="1" xfId="0" applyFont="1" applyFill="1" applyBorder="1" applyAlignment="1">
      <alignment horizontal="center" vertical="center" wrapText="1" readingOrder="1"/>
    </xf>
    <xf numFmtId="0" fontId="4" fillId="2" borderId="0" xfId="0" applyFont="1" applyFill="1" applyAlignment="1">
      <alignment horizontal="center" vertical="center" wrapText="1" readingOrder="1"/>
    </xf>
    <xf numFmtId="0" fontId="5" fillId="2" borderId="1" xfId="0" applyFont="1" applyFill="1" applyBorder="1" applyAlignment="1">
      <alignment horizontal="center" vertical="center" wrapText="1" readingOrder="1"/>
    </xf>
    <xf numFmtId="0" fontId="5" fillId="2" borderId="0" xfId="0" applyFont="1" applyFill="1" applyAlignment="1">
      <alignment horizontal="center" vertical="center" wrapText="1" readingOrder="1"/>
    </xf>
    <xf numFmtId="0" fontId="6" fillId="2" borderId="1" xfId="0" applyFont="1" applyFill="1" applyBorder="1" applyAlignment="1">
      <alignment horizontal="center" vertical="center"/>
    </xf>
    <xf numFmtId="0" fontId="6" fillId="2" borderId="0" xfId="0" applyFont="1" applyFill="1" applyAlignment="1">
      <alignment horizontal="center" vertical="center"/>
    </xf>
    <xf numFmtId="0" fontId="7" fillId="3" borderId="2" xfId="0" applyFont="1" applyFill="1" applyBorder="1" applyAlignment="1">
      <alignment horizontal="center" vertical="center"/>
    </xf>
    <xf numFmtId="164" fontId="7" fillId="3" borderId="2" xfId="1"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164" fontId="7" fillId="3" borderId="6" xfId="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7" xfId="0" applyFont="1" applyFill="1" applyBorder="1" applyAlignment="1">
      <alignment horizontal="center" vertical="center"/>
    </xf>
    <xf numFmtId="0" fontId="8" fillId="0" borderId="8" xfId="0" applyFont="1" applyBorder="1" applyAlignment="1">
      <alignment horizontal="left" vertical="center"/>
    </xf>
    <xf numFmtId="165" fontId="9" fillId="0" borderId="8" xfId="0" applyNumberFormat="1" applyFont="1" applyBorder="1" applyAlignment="1">
      <alignment vertical="center"/>
    </xf>
    <xf numFmtId="0" fontId="8" fillId="0" borderId="0" xfId="0" applyFont="1" applyAlignment="1">
      <alignment horizontal="left" vertical="center" wrapText="1"/>
    </xf>
    <xf numFmtId="4" fontId="9" fillId="0" borderId="0" xfId="0" applyNumberFormat="1" applyFont="1" applyAlignment="1">
      <alignment vertical="center"/>
    </xf>
    <xf numFmtId="0" fontId="10" fillId="0" borderId="0" xfId="0" applyFont="1" applyAlignment="1">
      <alignment horizontal="left" vertical="center"/>
    </xf>
    <xf numFmtId="4" fontId="11" fillId="0" borderId="0" xfId="0" applyNumberFormat="1" applyFont="1" applyAlignment="1">
      <alignment vertical="center"/>
    </xf>
    <xf numFmtId="0" fontId="10" fillId="0" borderId="0" xfId="0" applyFont="1" applyAlignment="1">
      <alignment horizontal="left" vertical="center" wrapText="1"/>
    </xf>
    <xf numFmtId="0" fontId="0" fillId="0" borderId="9" xfId="0" applyBorder="1" applyAlignment="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9" fillId="0" borderId="0" xfId="0" applyFont="1" applyAlignment="1">
      <alignment horizontal="left" vertical="center" wrapText="1"/>
    </xf>
    <xf numFmtId="0" fontId="2" fillId="0" borderId="0" xfId="0" applyFont="1" applyAlignment="1">
      <alignment vertical="center"/>
    </xf>
    <xf numFmtId="0" fontId="8" fillId="0" borderId="0" xfId="0" applyFont="1" applyAlignment="1">
      <alignment horizontal="left" vertical="center"/>
    </xf>
    <xf numFmtId="4" fontId="9" fillId="0" borderId="8" xfId="0" applyNumberFormat="1" applyFont="1" applyBorder="1" applyAlignment="1">
      <alignment vertical="center"/>
    </xf>
    <xf numFmtId="4" fontId="10" fillId="0" borderId="0" xfId="0" applyNumberFormat="1" applyFont="1" applyAlignment="1">
      <alignment vertical="center"/>
    </xf>
    <xf numFmtId="4" fontId="8" fillId="0" borderId="0" xfId="0" applyNumberFormat="1" applyFont="1" applyAlignment="1">
      <alignment vertical="center"/>
    </xf>
    <xf numFmtId="0" fontId="7" fillId="3" borderId="10" xfId="0" applyFont="1" applyFill="1" applyBorder="1" applyAlignment="1">
      <alignment vertical="center"/>
    </xf>
    <xf numFmtId="4" fontId="7" fillId="3" borderId="10" xfId="0" applyNumberFormat="1" applyFont="1" applyFill="1" applyBorder="1" applyAlignment="1">
      <alignment vertical="center"/>
    </xf>
    <xf numFmtId="40" fontId="0" fillId="0" borderId="0" xfId="0" applyNumberFormat="1" applyAlignment="1">
      <alignment vertical="center"/>
    </xf>
    <xf numFmtId="4" fontId="0" fillId="0" borderId="0" xfId="0" applyNumberFormat="1" applyAlignment="1">
      <alignment vertical="center"/>
    </xf>
    <xf numFmtId="0" fontId="12" fillId="0" borderId="0" xfId="0" applyFont="1" applyAlignment="1">
      <alignment horizontal="left" vertical="center"/>
    </xf>
    <xf numFmtId="0" fontId="12" fillId="0" borderId="0" xfId="0" applyFont="1" applyAlignment="1">
      <alignment vertical="center"/>
    </xf>
    <xf numFmtId="165" fontId="13" fillId="0" borderId="0" xfId="0" applyNumberFormat="1" applyFont="1" applyAlignment="1">
      <alignment vertical="center"/>
    </xf>
    <xf numFmtId="165" fontId="8" fillId="0" borderId="0" xfId="0" applyNumberFormat="1" applyFont="1" applyAlignment="1">
      <alignment vertical="center"/>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xf>
    <xf numFmtId="0" fontId="1" fillId="0" borderId="11" xfId="0" applyFont="1" applyBorder="1" applyAlignment="1">
      <alignment vertical="center"/>
    </xf>
    <xf numFmtId="0" fontId="10" fillId="0" borderId="11" xfId="0" applyFont="1" applyBorder="1" applyAlignment="1">
      <alignment vertical="center"/>
    </xf>
    <xf numFmtId="0" fontId="14" fillId="0" borderId="0" xfId="0" applyFont="1" applyAlignment="1">
      <alignment horizontal="center" vertical="center"/>
    </xf>
    <xf numFmtId="0" fontId="2"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15" fillId="0" borderId="0" xfId="0" applyFont="1" applyAlignment="1">
      <alignment vertical="center"/>
    </xf>
    <xf numFmtId="0" fontId="16" fillId="2" borderId="1" xfId="0" applyFont="1" applyFill="1" applyBorder="1" applyAlignment="1">
      <alignment horizontal="center" vertical="center" wrapText="1" readingOrder="1"/>
    </xf>
    <xf numFmtId="0" fontId="16" fillId="2" borderId="0" xfId="0" applyFont="1" applyFill="1" applyAlignment="1">
      <alignment horizontal="center" vertical="center" wrapText="1" readingOrder="1"/>
    </xf>
    <xf numFmtId="0" fontId="17" fillId="2" borderId="0" xfId="0" applyFont="1" applyFill="1" applyAlignment="1">
      <alignment vertical="center" wrapText="1" readingOrder="1"/>
    </xf>
    <xf numFmtId="0" fontId="0" fillId="2" borderId="0" xfId="0" applyFill="1"/>
    <xf numFmtId="0" fontId="18" fillId="2" borderId="0" xfId="0" applyFont="1" applyFill="1" applyAlignment="1">
      <alignment vertical="center" wrapText="1" readingOrder="1"/>
    </xf>
    <xf numFmtId="0" fontId="19" fillId="5" borderId="13" xfId="0" applyFont="1" applyFill="1" applyBorder="1" applyAlignment="1">
      <alignment horizontal="center"/>
    </xf>
    <xf numFmtId="39" fontId="19" fillId="5" borderId="13" xfId="0" applyNumberFormat="1" applyFont="1" applyFill="1" applyBorder="1" applyAlignment="1">
      <alignment horizontal="center"/>
    </xf>
    <xf numFmtId="14" fontId="0" fillId="0" borderId="13" xfId="0" applyNumberFormat="1" applyBorder="1"/>
    <xf numFmtId="0" fontId="0" fillId="0" borderId="13" xfId="0" applyBorder="1"/>
    <xf numFmtId="0" fontId="0" fillId="0" borderId="13" xfId="0" applyBorder="1" applyAlignment="1">
      <alignment horizontal="left" wrapText="1"/>
    </xf>
    <xf numFmtId="40" fontId="0" fillId="0" borderId="13" xfId="0" applyNumberFormat="1" applyBorder="1"/>
    <xf numFmtId="0" fontId="0" fillId="0" borderId="13" xfId="0" applyBorder="1" applyAlignment="1">
      <alignment wrapText="1"/>
    </xf>
    <xf numFmtId="4" fontId="0" fillId="2" borderId="0" xfId="0" applyNumberFormat="1" applyFill="1"/>
    <xf numFmtId="164" fontId="0" fillId="2" borderId="0" xfId="0" applyNumberFormat="1" applyFill="1"/>
    <xf numFmtId="0" fontId="19" fillId="6" borderId="13" xfId="0" applyFont="1" applyFill="1" applyBorder="1" applyAlignment="1">
      <alignment horizontal="center"/>
    </xf>
    <xf numFmtId="39" fontId="19" fillId="6" borderId="13" xfId="0" applyNumberFormat="1" applyFont="1" applyFill="1" applyBorder="1"/>
    <xf numFmtId="0" fontId="0" fillId="2" borderId="0" xfId="0" applyFill="1" applyAlignment="1">
      <alignment horizontal="right"/>
    </xf>
    <xf numFmtId="0" fontId="0" fillId="2" borderId="0" xfId="0" applyFill="1" applyAlignment="1">
      <alignment horizontal="left"/>
    </xf>
    <xf numFmtId="39" fontId="0" fillId="2" borderId="0" xfId="0" applyNumberForma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389184</xdr:colOff>
      <xdr:row>0</xdr:row>
      <xdr:rowOff>36375</xdr:rowOff>
    </xdr:from>
    <xdr:to>
      <xdr:col>7</xdr:col>
      <xdr:colOff>3660</xdr:colOff>
      <xdr:row>2</xdr:row>
      <xdr:rowOff>243877</xdr:rowOff>
    </xdr:to>
    <xdr:pic>
      <xdr:nvPicPr>
        <xdr:cNvPr id="2" name="Picture 1" descr="A blue and red text on a black background&#10;&#10;Description automatically generated">
          <a:extLst>
            <a:ext uri="{FF2B5EF4-FFF2-40B4-BE49-F238E27FC236}">
              <a16:creationId xmlns:a16="http://schemas.microsoft.com/office/drawing/2014/main" id="{B7E8C784-A834-43B7-83A2-52156BA697C4}"/>
            </a:ext>
          </a:extLst>
        </xdr:cNvPr>
        <xdr:cNvPicPr>
          <a:picLocks noChangeAspect="1"/>
        </xdr:cNvPicPr>
      </xdr:nvPicPr>
      <xdr:blipFill rotWithShape="1">
        <a:blip xmlns:r="http://schemas.openxmlformats.org/officeDocument/2006/relationships" r:embed="rId1"/>
        <a:srcRect l="9305" t="12397" r="8556" b="23141"/>
        <a:stretch/>
      </xdr:blipFill>
      <xdr:spPr bwMode="auto">
        <a:xfrm>
          <a:off x="6218484" y="36375"/>
          <a:ext cx="1732836" cy="8704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173750</xdr:colOff>
      <xdr:row>0</xdr:row>
      <xdr:rowOff>119490</xdr:rowOff>
    </xdr:from>
    <xdr:to>
      <xdr:col>3</xdr:col>
      <xdr:colOff>2126375</xdr:colOff>
      <xdr:row>6</xdr:row>
      <xdr:rowOff>81390</xdr:rowOff>
    </xdr:to>
    <xdr:pic>
      <xdr:nvPicPr>
        <xdr:cNvPr id="2" name="Picture 1" descr="A blue and red text on a black background&#10;&#10;Description automatically generated">
          <a:extLst>
            <a:ext uri="{FF2B5EF4-FFF2-40B4-BE49-F238E27FC236}">
              <a16:creationId xmlns:a16="http://schemas.microsoft.com/office/drawing/2014/main" id="{FAD4F4BE-7429-41DF-A2D3-977785E8E4E6}"/>
            </a:ext>
          </a:extLst>
        </xdr:cNvPr>
        <xdr:cNvPicPr>
          <a:picLocks noChangeAspect="1"/>
        </xdr:cNvPicPr>
      </xdr:nvPicPr>
      <xdr:blipFill rotWithShape="1">
        <a:blip xmlns:r="http://schemas.openxmlformats.org/officeDocument/2006/relationships" r:embed="rId1"/>
        <a:srcRect l="9305" t="12397" r="8556" b="23141"/>
        <a:stretch/>
      </xdr:blipFill>
      <xdr:spPr bwMode="auto">
        <a:xfrm>
          <a:off x="3221750" y="119490"/>
          <a:ext cx="1952625" cy="9677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201</xdr:row>
      <xdr:rowOff>36785</xdr:rowOff>
    </xdr:from>
    <xdr:to>
      <xdr:col>4</xdr:col>
      <xdr:colOff>559689</xdr:colOff>
      <xdr:row>207</xdr:row>
      <xdr:rowOff>147801</xdr:rowOff>
    </xdr:to>
    <xdr:pic>
      <xdr:nvPicPr>
        <xdr:cNvPr id="3" name="Picture 2">
          <a:extLst>
            <a:ext uri="{FF2B5EF4-FFF2-40B4-BE49-F238E27FC236}">
              <a16:creationId xmlns:a16="http://schemas.microsoft.com/office/drawing/2014/main" id="{C0BA78BF-5880-4FFF-BCFB-D4F8A6FAD2FF}"/>
            </a:ext>
          </a:extLst>
        </xdr:cNvPr>
        <xdr:cNvPicPr>
          <a:picLocks noChangeAspect="1"/>
        </xdr:cNvPicPr>
      </xdr:nvPicPr>
      <xdr:blipFill>
        <a:blip xmlns:r="http://schemas.openxmlformats.org/officeDocument/2006/relationships" r:embed="rId2"/>
        <a:stretch>
          <a:fillRect/>
        </a:stretch>
      </xdr:blipFill>
      <xdr:spPr>
        <a:xfrm>
          <a:off x="0" y="136968185"/>
          <a:ext cx="7661529" cy="111685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2A98C-7B74-4553-A20F-090FA9DB785C}">
  <sheetPr>
    <tabColor theme="4" tint="-0.249977111117893"/>
  </sheetPr>
  <dimension ref="A1:R102"/>
  <sheetViews>
    <sheetView showGridLines="0" tabSelected="1" topLeftCell="H82" zoomScale="160" zoomScaleNormal="160" workbookViewId="0">
      <selection activeCell="A4" sqref="A4:P4"/>
    </sheetView>
  </sheetViews>
  <sheetFormatPr defaultColWidth="13.33203125" defaultRowHeight="13.2" x14ac:dyDescent="0.25"/>
  <cols>
    <col min="1" max="1" width="50.109375" style="2" customWidth="1"/>
    <col min="2" max="2" width="12" style="2" customWidth="1"/>
    <col min="3" max="3" width="13.109375" style="2" customWidth="1"/>
    <col min="4" max="4" width="9.77734375" style="2" customWidth="1"/>
    <col min="5" max="5" width="9.6640625" style="2" customWidth="1"/>
    <col min="6" max="6" width="9.77734375" style="2" customWidth="1"/>
    <col min="7" max="7" width="11.44140625" style="2" customWidth="1"/>
    <col min="8" max="8" width="10.77734375" style="2" customWidth="1"/>
    <col min="9" max="9" width="10.33203125" style="2" customWidth="1"/>
    <col min="10" max="10" width="10.44140625" style="2" customWidth="1"/>
    <col min="11" max="11" width="11.109375" style="2" customWidth="1"/>
    <col min="12" max="12" width="10.44140625" style="2" customWidth="1"/>
    <col min="13" max="13" width="9.6640625" style="2" customWidth="1"/>
    <col min="14" max="14" width="9.77734375" style="2" customWidth="1"/>
    <col min="15" max="15" width="9.109375" style="2" customWidth="1"/>
    <col min="16" max="16" width="11.109375" style="2" customWidth="1"/>
    <col min="17" max="16384" width="13.33203125" style="2"/>
  </cols>
  <sheetData>
    <row r="1" spans="1:17" ht="39" customHeight="1" x14ac:dyDescent="0.25">
      <c r="A1" s="1"/>
      <c r="B1" s="1"/>
      <c r="C1" s="1"/>
      <c r="D1" s="1"/>
      <c r="E1" s="1"/>
      <c r="F1" s="1"/>
      <c r="G1" s="1"/>
      <c r="H1" s="1"/>
      <c r="I1" s="1"/>
      <c r="J1" s="1"/>
      <c r="K1" s="1"/>
      <c r="L1" s="1"/>
      <c r="M1" s="1"/>
      <c r="N1" s="1"/>
      <c r="O1" s="1"/>
      <c r="P1" s="1"/>
    </row>
    <row r="2" spans="1:17" x14ac:dyDescent="0.25">
      <c r="A2" s="1"/>
      <c r="B2" s="1"/>
      <c r="C2" s="1"/>
      <c r="D2" s="1"/>
      <c r="E2" s="1"/>
      <c r="F2" s="1"/>
      <c r="G2" s="1"/>
      <c r="H2" s="1"/>
      <c r="I2" s="1"/>
      <c r="J2" s="1"/>
      <c r="K2" s="1"/>
      <c r="L2" s="1"/>
      <c r="M2" s="1"/>
      <c r="N2" s="1"/>
      <c r="O2" s="1"/>
      <c r="P2" s="1"/>
    </row>
    <row r="3" spans="1:17" ht="20.399999999999999" customHeight="1" x14ac:dyDescent="0.25">
      <c r="A3" s="3"/>
      <c r="B3" s="4"/>
      <c r="C3" s="4"/>
      <c r="D3" s="4"/>
      <c r="E3" s="4"/>
      <c r="F3" s="4"/>
      <c r="G3" s="4"/>
      <c r="H3" s="4"/>
      <c r="I3" s="4"/>
      <c r="J3" s="4"/>
      <c r="K3" s="4"/>
      <c r="L3" s="4"/>
      <c r="M3" s="4"/>
      <c r="N3" s="4"/>
      <c r="O3" s="4"/>
      <c r="P3" s="4"/>
    </row>
    <row r="4" spans="1:17" ht="13.2" customHeight="1" x14ac:dyDescent="0.25">
      <c r="A4" s="5" t="s">
        <v>0</v>
      </c>
      <c r="B4" s="6"/>
      <c r="C4" s="6"/>
      <c r="D4" s="6"/>
      <c r="E4" s="6"/>
      <c r="F4" s="6"/>
      <c r="G4" s="6"/>
      <c r="H4" s="6"/>
      <c r="I4" s="6"/>
      <c r="J4" s="6"/>
      <c r="K4" s="6"/>
      <c r="L4" s="6"/>
      <c r="M4" s="6"/>
      <c r="N4" s="6"/>
      <c r="O4" s="6"/>
      <c r="P4" s="6"/>
    </row>
    <row r="5" spans="1:17" ht="13.2" customHeight="1" x14ac:dyDescent="0.25">
      <c r="A5" s="7" t="s">
        <v>1</v>
      </c>
      <c r="B5" s="8"/>
      <c r="C5" s="8"/>
      <c r="D5" s="8"/>
      <c r="E5" s="8"/>
      <c r="F5" s="8"/>
      <c r="G5" s="8"/>
      <c r="H5" s="8"/>
      <c r="I5" s="8"/>
      <c r="J5" s="8"/>
      <c r="K5" s="8"/>
      <c r="L5" s="8"/>
      <c r="M5" s="8"/>
      <c r="N5" s="8"/>
      <c r="O5" s="8"/>
      <c r="P5" s="8"/>
    </row>
    <row r="6" spans="1:17" ht="15.75" customHeight="1" x14ac:dyDescent="0.25">
      <c r="A6" s="5" t="s">
        <v>2</v>
      </c>
      <c r="B6" s="6"/>
      <c r="C6" s="6"/>
      <c r="D6" s="6"/>
      <c r="E6" s="6"/>
      <c r="F6" s="6"/>
      <c r="G6" s="6"/>
      <c r="H6" s="6"/>
      <c r="I6" s="6"/>
      <c r="J6" s="6"/>
      <c r="K6" s="6"/>
      <c r="L6" s="6"/>
      <c r="M6" s="6"/>
      <c r="N6" s="6"/>
      <c r="O6" s="6"/>
      <c r="P6" s="6"/>
    </row>
    <row r="7" spans="1:17" ht="15.75" customHeight="1" x14ac:dyDescent="0.25">
      <c r="A7" s="4" t="s">
        <v>3</v>
      </c>
      <c r="B7" s="4"/>
      <c r="C7" s="4"/>
      <c r="D7" s="4"/>
      <c r="E7" s="4"/>
      <c r="F7" s="4"/>
      <c r="G7" s="4"/>
      <c r="H7" s="4"/>
      <c r="I7" s="4"/>
      <c r="J7" s="4"/>
      <c r="K7" s="4"/>
      <c r="L7" s="4"/>
      <c r="M7" s="4"/>
      <c r="N7" s="4"/>
      <c r="O7" s="4"/>
      <c r="P7" s="4"/>
    </row>
    <row r="8" spans="1:17" ht="15.6" x14ac:dyDescent="0.25">
      <c r="A8" s="5" t="s">
        <v>4</v>
      </c>
      <c r="B8" s="6"/>
      <c r="C8" s="6"/>
      <c r="D8" s="6"/>
      <c r="E8" s="6"/>
      <c r="F8" s="6"/>
      <c r="G8" s="6"/>
      <c r="H8" s="6"/>
      <c r="I8" s="6"/>
      <c r="J8" s="6"/>
      <c r="K8" s="6"/>
      <c r="L8" s="6"/>
      <c r="M8" s="6"/>
      <c r="N8" s="6"/>
      <c r="O8" s="6"/>
      <c r="P8" s="6"/>
    </row>
    <row r="9" spans="1:17" ht="25.5" customHeight="1" x14ac:dyDescent="0.25">
      <c r="A9" s="9" t="s">
        <v>5</v>
      </c>
      <c r="B9" s="10" t="s">
        <v>6</v>
      </c>
      <c r="C9" s="10" t="s">
        <v>7</v>
      </c>
      <c r="D9" s="11" t="s">
        <v>8</v>
      </c>
      <c r="E9" s="12"/>
      <c r="F9" s="12"/>
      <c r="G9" s="12"/>
      <c r="H9" s="12"/>
      <c r="I9" s="12"/>
      <c r="J9" s="12"/>
      <c r="K9" s="12"/>
      <c r="L9" s="12"/>
      <c r="M9" s="12"/>
      <c r="N9" s="12"/>
      <c r="O9" s="12"/>
      <c r="P9" s="13"/>
    </row>
    <row r="10" spans="1:17" x14ac:dyDescent="0.25">
      <c r="A10" s="9"/>
      <c r="B10" s="14"/>
      <c r="C10" s="14"/>
      <c r="D10" s="15" t="s">
        <v>9</v>
      </c>
      <c r="E10" s="15" t="s">
        <v>10</v>
      </c>
      <c r="F10" s="15" t="s">
        <v>11</v>
      </c>
      <c r="G10" s="15" t="s">
        <v>12</v>
      </c>
      <c r="H10" s="16" t="s">
        <v>13</v>
      </c>
      <c r="I10" s="15" t="s">
        <v>14</v>
      </c>
      <c r="J10" s="16" t="s">
        <v>15</v>
      </c>
      <c r="K10" s="15" t="s">
        <v>16</v>
      </c>
      <c r="L10" s="15" t="s">
        <v>17</v>
      </c>
      <c r="M10" s="15" t="s">
        <v>18</v>
      </c>
      <c r="N10" s="15" t="s">
        <v>19</v>
      </c>
      <c r="O10" s="16" t="s">
        <v>20</v>
      </c>
      <c r="P10" s="15" t="s">
        <v>21</v>
      </c>
    </row>
    <row r="11" spans="1:17" x14ac:dyDescent="0.25">
      <c r="A11" s="17" t="s">
        <v>22</v>
      </c>
      <c r="B11" s="18"/>
      <c r="C11" s="18"/>
      <c r="D11" s="18"/>
      <c r="E11" s="18"/>
      <c r="F11" s="18"/>
      <c r="G11" s="18"/>
      <c r="H11" s="18"/>
      <c r="I11" s="18"/>
      <c r="J11" s="18"/>
      <c r="K11" s="18"/>
      <c r="L11" s="18"/>
      <c r="M11" s="18"/>
      <c r="N11" s="18"/>
      <c r="O11" s="18"/>
      <c r="P11" s="18"/>
    </row>
    <row r="12" spans="1:17" x14ac:dyDescent="0.25">
      <c r="A12" s="19" t="s">
        <v>23</v>
      </c>
      <c r="B12" s="20">
        <f t="shared" ref="B12:O12" si="0">B13+B14+B17+B15+B16</f>
        <v>1150190592</v>
      </c>
      <c r="C12" s="20">
        <f t="shared" si="0"/>
        <v>1111912631</v>
      </c>
      <c r="D12" s="20">
        <f t="shared" si="0"/>
        <v>71164544.950000003</v>
      </c>
      <c r="E12" s="20">
        <f t="shared" si="0"/>
        <v>71645890.219999999</v>
      </c>
      <c r="F12" s="20">
        <f t="shared" si="0"/>
        <v>71877554.00999999</v>
      </c>
      <c r="G12" s="20">
        <f t="shared" si="0"/>
        <v>71202880.409999996</v>
      </c>
      <c r="H12" s="20">
        <f t="shared" si="0"/>
        <v>128465937.00999998</v>
      </c>
      <c r="I12" s="20">
        <f t="shared" si="0"/>
        <v>77462597.209999993</v>
      </c>
      <c r="J12" s="20">
        <f t="shared" si="0"/>
        <v>85046468.340000004</v>
      </c>
      <c r="K12" s="20">
        <f t="shared" si="0"/>
        <v>75438704.889999986</v>
      </c>
      <c r="L12" s="20">
        <f t="shared" si="0"/>
        <v>73139882.400000006</v>
      </c>
      <c r="M12" s="20">
        <f t="shared" si="0"/>
        <v>137776953.97</v>
      </c>
      <c r="N12" s="20">
        <f t="shared" si="0"/>
        <v>0</v>
      </c>
      <c r="O12" s="20">
        <f t="shared" si="0"/>
        <v>0</v>
      </c>
      <c r="P12" s="20">
        <f>P13+P14+P17+P15+P16</f>
        <v>863221413.40999997</v>
      </c>
    </row>
    <row r="13" spans="1:17" x14ac:dyDescent="0.25">
      <c r="A13" s="21" t="s">
        <v>24</v>
      </c>
      <c r="B13" s="22">
        <v>823052080</v>
      </c>
      <c r="C13" s="22">
        <v>781129068</v>
      </c>
      <c r="D13" s="22">
        <v>59477326.700000003</v>
      </c>
      <c r="E13" s="22">
        <v>59538223.659999996</v>
      </c>
      <c r="F13" s="22">
        <v>59917465.699999988</v>
      </c>
      <c r="G13" s="22">
        <v>59383031.189999998</v>
      </c>
      <c r="H13" s="22">
        <v>61667334.439999983</v>
      </c>
      <c r="I13" s="22">
        <v>64952807.769999996</v>
      </c>
      <c r="J13" s="22">
        <v>61763372.869999997</v>
      </c>
      <c r="K13" s="22">
        <v>63068427.209999993</v>
      </c>
      <c r="L13" s="22">
        <v>60998308.599999994</v>
      </c>
      <c r="M13" s="22">
        <v>65275754.640000001</v>
      </c>
      <c r="N13" s="22">
        <v>0</v>
      </c>
      <c r="O13" s="22">
        <v>0</v>
      </c>
      <c r="P13" s="22">
        <f>D13+E13+F13+G13+H13+I13+J13+K13+L13+M13+N13+O13</f>
        <v>616042052.77999997</v>
      </c>
    </row>
    <row r="14" spans="1:17" x14ac:dyDescent="0.25">
      <c r="A14" s="21" t="s">
        <v>25</v>
      </c>
      <c r="B14" s="22">
        <v>168849728</v>
      </c>
      <c r="C14" s="22">
        <v>174196447</v>
      </c>
      <c r="D14" s="22">
        <v>2733500</v>
      </c>
      <c r="E14" s="22">
        <v>3168271</v>
      </c>
      <c r="F14" s="22">
        <v>2978659</v>
      </c>
      <c r="G14" s="22">
        <v>2869558</v>
      </c>
      <c r="H14" s="22">
        <v>57678290.429999992</v>
      </c>
      <c r="I14" s="22">
        <v>2897558</v>
      </c>
      <c r="J14" s="22">
        <v>13988367.290000001</v>
      </c>
      <c r="K14" s="22">
        <v>3065817</v>
      </c>
      <c r="L14" s="22">
        <v>2914751.59</v>
      </c>
      <c r="M14" s="22">
        <v>62767334.829999998</v>
      </c>
      <c r="N14" s="22">
        <v>0</v>
      </c>
      <c r="O14" s="22">
        <v>0</v>
      </c>
      <c r="P14" s="22">
        <f t="shared" ref="P14:P37" si="1">D14+E14+F14+G14+H14+I14+J14+K14+L14+M14+N14+O14</f>
        <v>155062107.13999999</v>
      </c>
    </row>
    <row r="15" spans="1:17" x14ac:dyDescent="0.25">
      <c r="A15" s="23" t="s">
        <v>26</v>
      </c>
      <c r="B15" s="22">
        <v>0</v>
      </c>
      <c r="C15" s="22">
        <v>0</v>
      </c>
      <c r="D15" s="22">
        <v>0</v>
      </c>
      <c r="E15" s="22">
        <v>0</v>
      </c>
      <c r="F15" s="22">
        <v>0</v>
      </c>
      <c r="G15" s="22">
        <v>0</v>
      </c>
      <c r="H15" s="22">
        <v>0</v>
      </c>
      <c r="I15" s="22">
        <v>0</v>
      </c>
      <c r="J15" s="22">
        <v>0</v>
      </c>
      <c r="K15" s="22">
        <v>0</v>
      </c>
      <c r="L15" s="22">
        <v>0</v>
      </c>
      <c r="M15" s="22">
        <v>0</v>
      </c>
      <c r="N15" s="22">
        <v>0</v>
      </c>
      <c r="O15" s="22">
        <v>0</v>
      </c>
      <c r="P15" s="22">
        <f t="shared" si="1"/>
        <v>0</v>
      </c>
      <c r="Q15" s="24"/>
    </row>
    <row r="16" spans="1:17" x14ac:dyDescent="0.25">
      <c r="A16" s="23" t="s">
        <v>27</v>
      </c>
      <c r="B16" s="22">
        <v>51950000</v>
      </c>
      <c r="C16" s="22">
        <v>44402078</v>
      </c>
      <c r="D16" s="22">
        <v>0</v>
      </c>
      <c r="E16" s="22">
        <v>0</v>
      </c>
      <c r="F16" s="22">
        <v>0</v>
      </c>
      <c r="G16" s="22">
        <v>0</v>
      </c>
      <c r="H16" s="22">
        <v>0</v>
      </c>
      <c r="I16" s="22">
        <v>0</v>
      </c>
      <c r="J16" s="22">
        <v>0</v>
      </c>
      <c r="K16" s="22">
        <v>0</v>
      </c>
      <c r="L16" s="22">
        <v>0</v>
      </c>
      <c r="M16" s="22">
        <v>0</v>
      </c>
      <c r="N16" s="22">
        <v>0</v>
      </c>
      <c r="O16" s="22">
        <v>0</v>
      </c>
      <c r="P16" s="22">
        <f t="shared" si="1"/>
        <v>0</v>
      </c>
    </row>
    <row r="17" spans="1:16" x14ac:dyDescent="0.25">
      <c r="A17" s="23" t="s">
        <v>28</v>
      </c>
      <c r="B17" s="22">
        <v>106338784</v>
      </c>
      <c r="C17" s="22">
        <v>112185038</v>
      </c>
      <c r="D17" s="22">
        <v>8953718.25</v>
      </c>
      <c r="E17" s="22">
        <v>8939395.5600000005</v>
      </c>
      <c r="F17" s="22">
        <v>8981429.3099999987</v>
      </c>
      <c r="G17" s="22">
        <v>8950291.2200000007</v>
      </c>
      <c r="H17" s="22">
        <v>9120312.1400000006</v>
      </c>
      <c r="I17" s="22">
        <v>9612231.4399999995</v>
      </c>
      <c r="J17" s="22">
        <v>9294728.1799999997</v>
      </c>
      <c r="K17" s="22">
        <v>9304460.6799999997</v>
      </c>
      <c r="L17" s="22">
        <v>9226822.2100000009</v>
      </c>
      <c r="M17" s="22">
        <v>9733864.5</v>
      </c>
      <c r="N17" s="22">
        <v>0</v>
      </c>
      <c r="O17" s="22">
        <v>0</v>
      </c>
      <c r="P17" s="22">
        <f t="shared" si="1"/>
        <v>92117253.49000001</v>
      </c>
    </row>
    <row r="18" spans="1:16" x14ac:dyDescent="0.25">
      <c r="A18" s="19" t="s">
        <v>29</v>
      </c>
      <c r="B18" s="20">
        <f t="shared" ref="B18:P18" si="2">B19+B20+B21+B22+B23+B24+B25+B26+B27</f>
        <v>408568897</v>
      </c>
      <c r="C18" s="20">
        <f t="shared" si="2"/>
        <v>483367764.13999999</v>
      </c>
      <c r="D18" s="20">
        <f t="shared" si="2"/>
        <v>10239272.6</v>
      </c>
      <c r="E18" s="20">
        <f t="shared" si="2"/>
        <v>12234506.229999999</v>
      </c>
      <c r="F18" s="20">
        <f t="shared" si="2"/>
        <v>23808621.049999997</v>
      </c>
      <c r="G18" s="20">
        <f t="shared" si="2"/>
        <v>30304697.300000004</v>
      </c>
      <c r="H18" s="20">
        <f t="shared" si="2"/>
        <v>49149187.300000004</v>
      </c>
      <c r="I18" s="20">
        <f t="shared" si="2"/>
        <v>23542438.539999999</v>
      </c>
      <c r="J18" s="20">
        <f t="shared" si="2"/>
        <v>37640108.49000001</v>
      </c>
      <c r="K18" s="20">
        <f t="shared" si="2"/>
        <v>25727664.570000004</v>
      </c>
      <c r="L18" s="20">
        <f t="shared" si="2"/>
        <v>37580768.399999999</v>
      </c>
      <c r="M18" s="20">
        <f t="shared" si="2"/>
        <v>39115080.099999994</v>
      </c>
      <c r="N18" s="20">
        <f t="shared" si="2"/>
        <v>0</v>
      </c>
      <c r="O18" s="20">
        <f t="shared" si="2"/>
        <v>0</v>
      </c>
      <c r="P18" s="20">
        <f t="shared" si="2"/>
        <v>289342344.57999998</v>
      </c>
    </row>
    <row r="19" spans="1:16" x14ac:dyDescent="0.25">
      <c r="A19" s="21" t="s">
        <v>30</v>
      </c>
      <c r="B19" s="22">
        <v>115848249</v>
      </c>
      <c r="C19" s="22">
        <v>115848249</v>
      </c>
      <c r="D19" s="22">
        <v>7836557.71</v>
      </c>
      <c r="E19" s="22">
        <v>6680065.7199999988</v>
      </c>
      <c r="F19" s="22">
        <v>7009586.3299999991</v>
      </c>
      <c r="G19" s="22">
        <v>9629656.3500000015</v>
      </c>
      <c r="H19" s="22">
        <v>7597762.1500000004</v>
      </c>
      <c r="I19" s="22">
        <v>8265324.1000000006</v>
      </c>
      <c r="J19" s="22">
        <v>10886709.770000001</v>
      </c>
      <c r="K19" s="22">
        <v>8481350.25</v>
      </c>
      <c r="L19" s="22">
        <v>6096040.54</v>
      </c>
      <c r="M19" s="22">
        <v>12136937.25</v>
      </c>
      <c r="N19" s="22">
        <v>0</v>
      </c>
      <c r="O19" s="22">
        <v>0</v>
      </c>
      <c r="P19" s="22">
        <f t="shared" si="1"/>
        <v>84619990.170000002</v>
      </c>
    </row>
    <row r="20" spans="1:16" x14ac:dyDescent="0.25">
      <c r="A20" s="23" t="s">
        <v>31</v>
      </c>
      <c r="B20" s="22">
        <v>22510000</v>
      </c>
      <c r="C20" s="22">
        <v>28504810</v>
      </c>
      <c r="D20" s="22">
        <v>0</v>
      </c>
      <c r="E20" s="22">
        <v>80169.2</v>
      </c>
      <c r="F20" s="22">
        <v>1884092.68</v>
      </c>
      <c r="G20" s="22">
        <v>2283442.08</v>
      </c>
      <c r="H20" s="22">
        <v>1267962.1200000001</v>
      </c>
      <c r="I20" s="22">
        <v>329665.99</v>
      </c>
      <c r="J20" s="22">
        <v>4488166.75</v>
      </c>
      <c r="K20" s="22">
        <v>1056766.71</v>
      </c>
      <c r="L20" s="22">
        <v>1894295.15</v>
      </c>
      <c r="M20" s="22">
        <v>3615477.7099999995</v>
      </c>
      <c r="N20" s="22">
        <v>0</v>
      </c>
      <c r="O20" s="22">
        <v>0</v>
      </c>
      <c r="P20" s="22">
        <f t="shared" si="1"/>
        <v>16900038.390000001</v>
      </c>
    </row>
    <row r="21" spans="1:16" x14ac:dyDescent="0.25">
      <c r="A21" s="21" t="s">
        <v>32</v>
      </c>
      <c r="B21" s="22">
        <v>19704353</v>
      </c>
      <c r="C21" s="22">
        <v>15545020</v>
      </c>
      <c r="D21" s="22">
        <v>0</v>
      </c>
      <c r="E21" s="22">
        <v>0</v>
      </c>
      <c r="F21" s="22">
        <v>0</v>
      </c>
      <c r="G21" s="22">
        <v>1365639.68</v>
      </c>
      <c r="H21" s="22">
        <v>801305.44</v>
      </c>
      <c r="I21" s="22">
        <v>355281.64</v>
      </c>
      <c r="J21" s="22">
        <v>470258.41000000003</v>
      </c>
      <c r="K21" s="22">
        <v>396486.79000000004</v>
      </c>
      <c r="L21" s="22">
        <v>2603488.5300000003</v>
      </c>
      <c r="M21" s="22">
        <v>239234.26</v>
      </c>
      <c r="N21" s="22">
        <v>0</v>
      </c>
      <c r="O21" s="22">
        <v>0</v>
      </c>
      <c r="P21" s="22">
        <f t="shared" si="1"/>
        <v>6231694.75</v>
      </c>
    </row>
    <row r="22" spans="1:16" x14ac:dyDescent="0.25">
      <c r="A22" s="21" t="s">
        <v>33</v>
      </c>
      <c r="B22" s="22">
        <v>5400000</v>
      </c>
      <c r="C22" s="22">
        <v>14801761.140000001</v>
      </c>
      <c r="D22" s="22">
        <v>256635.12</v>
      </c>
      <c r="E22" s="22">
        <v>669004.25</v>
      </c>
      <c r="F22" s="22">
        <v>205140.61</v>
      </c>
      <c r="G22" s="22">
        <v>1425462.68</v>
      </c>
      <c r="H22" s="22">
        <v>557331.19999999995</v>
      </c>
      <c r="I22" s="22">
        <v>594001.06999999995</v>
      </c>
      <c r="J22" s="22">
        <v>648740.49</v>
      </c>
      <c r="K22" s="22">
        <v>5186406.46</v>
      </c>
      <c r="L22" s="22">
        <v>0</v>
      </c>
      <c r="M22" s="22">
        <v>192000</v>
      </c>
      <c r="N22" s="22">
        <v>0</v>
      </c>
      <c r="O22" s="22">
        <v>0</v>
      </c>
      <c r="P22" s="22">
        <f t="shared" si="1"/>
        <v>9734721.879999999</v>
      </c>
    </row>
    <row r="23" spans="1:16" x14ac:dyDescent="0.25">
      <c r="A23" s="21" t="s">
        <v>34</v>
      </c>
      <c r="B23" s="22">
        <v>22450000</v>
      </c>
      <c r="C23" s="22">
        <v>49458429</v>
      </c>
      <c r="D23" s="22">
        <v>904231.83000000007</v>
      </c>
      <c r="E23" s="22">
        <v>734406.64</v>
      </c>
      <c r="F23" s="22">
        <v>3462844.9299999997</v>
      </c>
      <c r="G23" s="22">
        <v>1162608.67</v>
      </c>
      <c r="H23" s="22">
        <v>3766785.8099999996</v>
      </c>
      <c r="I23" s="22">
        <v>4594702.01</v>
      </c>
      <c r="J23" s="22">
        <v>4102151.5500000003</v>
      </c>
      <c r="K23" s="22">
        <v>1954509.5899999999</v>
      </c>
      <c r="L23" s="22">
        <v>2156448.6500000004</v>
      </c>
      <c r="M23" s="22">
        <v>4900357.3099999996</v>
      </c>
      <c r="N23" s="22">
        <v>0</v>
      </c>
      <c r="O23" s="22">
        <v>0</v>
      </c>
      <c r="P23" s="22">
        <f t="shared" si="1"/>
        <v>27739046.989999998</v>
      </c>
    </row>
    <row r="24" spans="1:16" x14ac:dyDescent="0.25">
      <c r="A24" s="21" t="s">
        <v>35</v>
      </c>
      <c r="B24" s="22">
        <v>19680000</v>
      </c>
      <c r="C24" s="22">
        <v>18213975</v>
      </c>
      <c r="D24" s="22">
        <v>1031057.94</v>
      </c>
      <c r="E24" s="22">
        <v>1047740.62</v>
      </c>
      <c r="F24" s="22">
        <v>1022574.46</v>
      </c>
      <c r="G24" s="22">
        <v>1037611.91</v>
      </c>
      <c r="H24" s="22">
        <v>1360031.67</v>
      </c>
      <c r="I24" s="22">
        <v>1053517.99</v>
      </c>
      <c r="J24" s="22">
        <v>1149799.9100000001</v>
      </c>
      <c r="K24" s="22">
        <v>4004830.44</v>
      </c>
      <c r="L24" s="22">
        <v>1142169.02</v>
      </c>
      <c r="M24" s="22">
        <v>1135574.83</v>
      </c>
      <c r="N24" s="22">
        <v>0</v>
      </c>
      <c r="O24" s="22">
        <v>0</v>
      </c>
      <c r="P24" s="22">
        <f t="shared" si="1"/>
        <v>13984908.789999999</v>
      </c>
    </row>
    <row r="25" spans="1:16" ht="16.2" customHeight="1" x14ac:dyDescent="0.25">
      <c r="A25" s="23" t="s">
        <v>36</v>
      </c>
      <c r="B25" s="22">
        <v>10139000</v>
      </c>
      <c r="C25" s="22">
        <v>11579241</v>
      </c>
      <c r="D25" s="22">
        <v>0</v>
      </c>
      <c r="E25" s="22">
        <v>261775.26</v>
      </c>
      <c r="F25" s="22">
        <v>871278.29</v>
      </c>
      <c r="G25" s="22">
        <v>1008367.4800000001</v>
      </c>
      <c r="H25" s="22">
        <v>353906.72</v>
      </c>
      <c r="I25" s="22">
        <v>1974430.8299999996</v>
      </c>
      <c r="J25" s="22">
        <v>734317.51</v>
      </c>
      <c r="K25" s="22">
        <v>185806.16</v>
      </c>
      <c r="L25" s="22">
        <v>465194.44</v>
      </c>
      <c r="M25" s="22">
        <v>315762.29000000004</v>
      </c>
      <c r="N25" s="22">
        <v>0</v>
      </c>
      <c r="O25" s="22">
        <v>0</v>
      </c>
      <c r="P25" s="22">
        <f t="shared" si="1"/>
        <v>6170838.9800000004</v>
      </c>
    </row>
    <row r="26" spans="1:16" x14ac:dyDescent="0.25">
      <c r="A26" s="23" t="s">
        <v>37</v>
      </c>
      <c r="B26" s="22">
        <v>147337295</v>
      </c>
      <c r="C26" s="22">
        <v>178039766</v>
      </c>
      <c r="D26" s="22">
        <v>198240</v>
      </c>
      <c r="E26" s="22">
        <v>596156.6399999999</v>
      </c>
      <c r="F26" s="22">
        <v>4138871.25</v>
      </c>
      <c r="G26" s="22">
        <v>11018513.529999999</v>
      </c>
      <c r="H26" s="22">
        <v>30218160.370000001</v>
      </c>
      <c r="I26" s="22">
        <v>726629.90999999992</v>
      </c>
      <c r="J26" s="22">
        <v>8951330.5800000001</v>
      </c>
      <c r="K26" s="22">
        <v>1108541.71</v>
      </c>
      <c r="L26" s="22">
        <v>18177115.620000001</v>
      </c>
      <c r="M26" s="22">
        <v>14876139.189999999</v>
      </c>
      <c r="N26" s="22">
        <v>0</v>
      </c>
      <c r="O26" s="22">
        <v>0</v>
      </c>
      <c r="P26" s="22">
        <f t="shared" si="1"/>
        <v>90009698.799999997</v>
      </c>
    </row>
    <row r="27" spans="1:16" x14ac:dyDescent="0.25">
      <c r="A27" s="23" t="s">
        <v>38</v>
      </c>
      <c r="B27" s="22">
        <v>45500000</v>
      </c>
      <c r="C27" s="22">
        <v>51376513</v>
      </c>
      <c r="D27" s="22">
        <v>12550</v>
      </c>
      <c r="E27" s="22">
        <v>2165187.9</v>
      </c>
      <c r="F27" s="22">
        <v>5214232.5</v>
      </c>
      <c r="G27" s="22">
        <v>1373394.92</v>
      </c>
      <c r="H27" s="22">
        <v>3225941.82</v>
      </c>
      <c r="I27" s="22">
        <v>5648885</v>
      </c>
      <c r="J27" s="22">
        <v>6208633.5200000005</v>
      </c>
      <c r="K27" s="22">
        <v>3352966.46</v>
      </c>
      <c r="L27" s="22">
        <v>5046016.45</v>
      </c>
      <c r="M27" s="22">
        <v>1703597.26</v>
      </c>
      <c r="N27" s="22">
        <v>0</v>
      </c>
      <c r="O27" s="22">
        <v>0</v>
      </c>
      <c r="P27" s="22">
        <f t="shared" si="1"/>
        <v>33951405.829999998</v>
      </c>
    </row>
    <row r="28" spans="1:16" x14ac:dyDescent="0.25">
      <c r="A28" s="19" t="s">
        <v>39</v>
      </c>
      <c r="B28" s="20">
        <f t="shared" ref="B28:P28" si="3">B37+B35+B34+B33+B32+B31+B30+B29+B36</f>
        <v>51091500</v>
      </c>
      <c r="C28" s="20">
        <f t="shared" si="3"/>
        <v>53453279</v>
      </c>
      <c r="D28" s="20">
        <f t="shared" si="3"/>
        <v>1449100</v>
      </c>
      <c r="E28" s="20">
        <f t="shared" si="3"/>
        <v>1481000</v>
      </c>
      <c r="F28" s="20">
        <f t="shared" si="3"/>
        <v>3036027.13</v>
      </c>
      <c r="G28" s="20">
        <f t="shared" si="3"/>
        <v>6800508.5499999998</v>
      </c>
      <c r="H28" s="20">
        <f t="shared" si="3"/>
        <v>1598417.5499999998</v>
      </c>
      <c r="I28" s="20">
        <f t="shared" si="3"/>
        <v>7543192.6400000006</v>
      </c>
      <c r="J28" s="20">
        <f t="shared" si="3"/>
        <v>2098500.58</v>
      </c>
      <c r="K28" s="20">
        <f t="shared" si="3"/>
        <v>2657418.79</v>
      </c>
      <c r="L28" s="20">
        <f t="shared" si="3"/>
        <v>2365718.6199999996</v>
      </c>
      <c r="M28" s="20">
        <f t="shared" si="3"/>
        <v>7062019.1900000004</v>
      </c>
      <c r="N28" s="20">
        <f t="shared" si="3"/>
        <v>0</v>
      </c>
      <c r="O28" s="20">
        <f t="shared" si="3"/>
        <v>0</v>
      </c>
      <c r="P28" s="20">
        <f t="shared" si="3"/>
        <v>36091903.049999997</v>
      </c>
    </row>
    <row r="29" spans="1:16" ht="10.95" customHeight="1" x14ac:dyDescent="0.25">
      <c r="A29" s="25" t="s">
        <v>40</v>
      </c>
      <c r="B29" s="22">
        <v>3250000</v>
      </c>
      <c r="C29" s="22">
        <v>4568462</v>
      </c>
      <c r="D29" s="22">
        <v>0</v>
      </c>
      <c r="E29" s="22">
        <v>0</v>
      </c>
      <c r="F29" s="22">
        <v>326036.7</v>
      </c>
      <c r="G29" s="22">
        <v>853468.53</v>
      </c>
      <c r="H29" s="22">
        <v>154324.96</v>
      </c>
      <c r="I29" s="22">
        <v>488003.91</v>
      </c>
      <c r="J29" s="22">
        <v>303720.3</v>
      </c>
      <c r="K29" s="22">
        <v>146640</v>
      </c>
      <c r="L29" s="22">
        <v>0</v>
      </c>
      <c r="M29" s="22">
        <v>1638370.3499999999</v>
      </c>
      <c r="N29" s="22">
        <v>0</v>
      </c>
      <c r="O29" s="22">
        <v>0</v>
      </c>
      <c r="P29" s="22">
        <f t="shared" si="1"/>
        <v>3910564.75</v>
      </c>
    </row>
    <row r="30" spans="1:16" ht="10.95" customHeight="1" x14ac:dyDescent="0.25">
      <c r="A30" s="26" t="s">
        <v>41</v>
      </c>
      <c r="B30" s="22">
        <v>560000</v>
      </c>
      <c r="C30" s="22">
        <v>802387</v>
      </c>
      <c r="D30" s="22">
        <v>0</v>
      </c>
      <c r="E30" s="22">
        <v>0</v>
      </c>
      <c r="F30" s="22">
        <v>0</v>
      </c>
      <c r="G30" s="22">
        <v>0</v>
      </c>
      <c r="H30" s="22">
        <v>5947.2</v>
      </c>
      <c r="I30" s="22">
        <v>107999.74</v>
      </c>
      <c r="J30" s="22">
        <v>0</v>
      </c>
      <c r="K30" s="22">
        <v>190924</v>
      </c>
      <c r="L30" s="22">
        <v>0</v>
      </c>
      <c r="M30" s="22">
        <v>301216.24</v>
      </c>
      <c r="N30" s="22">
        <v>0</v>
      </c>
      <c r="O30" s="22">
        <v>0</v>
      </c>
      <c r="P30" s="22">
        <f t="shared" si="1"/>
        <v>606087.17999999993</v>
      </c>
    </row>
    <row r="31" spans="1:16" ht="10.95" customHeight="1" x14ac:dyDescent="0.25">
      <c r="A31" s="25" t="s">
        <v>42</v>
      </c>
      <c r="B31" s="22">
        <v>2622000</v>
      </c>
      <c r="C31" s="22">
        <v>2001778</v>
      </c>
      <c r="D31" s="22">
        <v>0</v>
      </c>
      <c r="E31" s="22">
        <v>0</v>
      </c>
      <c r="F31" s="22">
        <v>0</v>
      </c>
      <c r="G31" s="22">
        <v>715367.2</v>
      </c>
      <c r="H31" s="22">
        <v>226152.9</v>
      </c>
      <c r="I31" s="22">
        <v>33040</v>
      </c>
      <c r="J31" s="22">
        <v>0</v>
      </c>
      <c r="K31" s="22">
        <v>0</v>
      </c>
      <c r="L31" s="22">
        <v>0</v>
      </c>
      <c r="M31" s="22">
        <v>271454.28000000003</v>
      </c>
      <c r="N31" s="22">
        <v>0</v>
      </c>
      <c r="O31" s="22">
        <v>0</v>
      </c>
      <c r="P31" s="22">
        <f t="shared" si="1"/>
        <v>1246014.3799999999</v>
      </c>
    </row>
    <row r="32" spans="1:16" ht="10.95" customHeight="1" x14ac:dyDescent="0.25">
      <c r="A32" s="26" t="s">
        <v>43</v>
      </c>
      <c r="B32" s="22">
        <v>50000</v>
      </c>
      <c r="C32" s="22">
        <v>146644</v>
      </c>
      <c r="D32" s="22">
        <v>0</v>
      </c>
      <c r="E32" s="22">
        <v>0</v>
      </c>
      <c r="F32" s="22">
        <v>0</v>
      </c>
      <c r="G32" s="22">
        <v>0</v>
      </c>
      <c r="H32" s="22">
        <v>0</v>
      </c>
      <c r="I32" s="22">
        <v>0</v>
      </c>
      <c r="J32" s="22">
        <v>0</v>
      </c>
      <c r="K32" s="22">
        <v>146560</v>
      </c>
      <c r="L32" s="22">
        <v>0</v>
      </c>
      <c r="M32" s="22">
        <v>0</v>
      </c>
      <c r="N32" s="22">
        <v>0</v>
      </c>
      <c r="O32" s="22">
        <v>0</v>
      </c>
      <c r="P32" s="22">
        <f t="shared" si="1"/>
        <v>146560</v>
      </c>
    </row>
    <row r="33" spans="1:16" ht="10.95" customHeight="1" x14ac:dyDescent="0.25">
      <c r="A33" s="25" t="s">
        <v>44</v>
      </c>
      <c r="B33" s="22">
        <v>620000</v>
      </c>
      <c r="C33" s="22">
        <v>399707</v>
      </c>
      <c r="D33" s="22">
        <v>0</v>
      </c>
      <c r="E33" s="22">
        <v>0</v>
      </c>
      <c r="F33" s="22">
        <v>0</v>
      </c>
      <c r="G33" s="22">
        <v>1132.8</v>
      </c>
      <c r="H33" s="22">
        <v>0</v>
      </c>
      <c r="I33" s="22">
        <v>0</v>
      </c>
      <c r="J33" s="22">
        <v>50445</v>
      </c>
      <c r="K33" s="22">
        <v>0</v>
      </c>
      <c r="L33" s="22">
        <v>0</v>
      </c>
      <c r="M33" s="22">
        <v>42952</v>
      </c>
      <c r="N33" s="22">
        <v>0</v>
      </c>
      <c r="O33" s="22">
        <v>0</v>
      </c>
      <c r="P33" s="22">
        <f t="shared" si="1"/>
        <v>94529.8</v>
      </c>
    </row>
    <row r="34" spans="1:16" ht="10.95" customHeight="1" x14ac:dyDescent="0.25">
      <c r="A34" s="25" t="s">
        <v>45</v>
      </c>
      <c r="B34" s="22">
        <v>560500</v>
      </c>
      <c r="C34" s="22">
        <v>921746</v>
      </c>
      <c r="D34" s="22">
        <v>0</v>
      </c>
      <c r="E34" s="22">
        <v>0</v>
      </c>
      <c r="F34" s="22">
        <v>0</v>
      </c>
      <c r="G34" s="22">
        <v>0</v>
      </c>
      <c r="H34" s="22">
        <v>9810.34</v>
      </c>
      <c r="I34" s="22">
        <v>2289.1999999999998</v>
      </c>
      <c r="J34" s="22">
        <v>0</v>
      </c>
      <c r="K34" s="22">
        <v>0</v>
      </c>
      <c r="L34" s="22">
        <v>23316.799999999999</v>
      </c>
      <c r="M34" s="22">
        <v>50344.639999999999</v>
      </c>
      <c r="N34" s="22">
        <v>0</v>
      </c>
      <c r="O34" s="22">
        <v>0</v>
      </c>
      <c r="P34" s="22">
        <f t="shared" si="1"/>
        <v>85760.98</v>
      </c>
    </row>
    <row r="35" spans="1:16" ht="10.95" customHeight="1" x14ac:dyDescent="0.25">
      <c r="A35" s="25" t="s">
        <v>46</v>
      </c>
      <c r="B35" s="22">
        <v>28775000</v>
      </c>
      <c r="C35" s="22">
        <v>31000649</v>
      </c>
      <c r="D35" s="22">
        <v>1449100</v>
      </c>
      <c r="E35" s="22">
        <v>1438300</v>
      </c>
      <c r="F35" s="22">
        <v>1591492.66</v>
      </c>
      <c r="G35" s="22">
        <v>3997937.79</v>
      </c>
      <c r="H35" s="22">
        <v>0</v>
      </c>
      <c r="I35" s="22">
        <v>6469054.4000000004</v>
      </c>
      <c r="J35" s="22">
        <v>1744335.28</v>
      </c>
      <c r="K35" s="22">
        <v>1405800</v>
      </c>
      <c r="L35" s="22">
        <v>1446255.9</v>
      </c>
      <c r="M35" s="22">
        <v>3501208.7800000003</v>
      </c>
      <c r="N35" s="22">
        <v>0</v>
      </c>
      <c r="O35" s="22">
        <v>0</v>
      </c>
      <c r="P35" s="22">
        <f t="shared" si="1"/>
        <v>23043484.809999999</v>
      </c>
    </row>
    <row r="36" spans="1:16" ht="10.95" customHeight="1" x14ac:dyDescent="0.25">
      <c r="A36" s="25" t="s">
        <v>47</v>
      </c>
      <c r="B36" s="22">
        <v>0</v>
      </c>
      <c r="C36" s="22">
        <v>0</v>
      </c>
      <c r="D36" s="22">
        <v>0</v>
      </c>
      <c r="E36" s="22">
        <v>0</v>
      </c>
      <c r="F36" s="22">
        <v>0</v>
      </c>
      <c r="G36" s="22">
        <v>0</v>
      </c>
      <c r="H36" s="22">
        <v>0</v>
      </c>
      <c r="I36" s="22">
        <v>0</v>
      </c>
      <c r="J36" s="22">
        <v>0</v>
      </c>
      <c r="K36" s="22">
        <v>0</v>
      </c>
      <c r="L36" s="22">
        <v>0</v>
      </c>
      <c r="M36" s="22">
        <v>0</v>
      </c>
      <c r="N36" s="22">
        <v>0</v>
      </c>
      <c r="O36" s="22">
        <v>0</v>
      </c>
      <c r="P36" s="22">
        <f t="shared" si="1"/>
        <v>0</v>
      </c>
    </row>
    <row r="37" spans="1:16" ht="10.95" customHeight="1" x14ac:dyDescent="0.25">
      <c r="A37" s="26" t="s">
        <v>48</v>
      </c>
      <c r="B37" s="22">
        <v>14654000</v>
      </c>
      <c r="C37" s="22">
        <v>13611906</v>
      </c>
      <c r="D37" s="22">
        <v>0</v>
      </c>
      <c r="E37" s="22">
        <v>42700</v>
      </c>
      <c r="F37" s="22">
        <v>1118497.77</v>
      </c>
      <c r="G37" s="22">
        <v>1232602.23</v>
      </c>
      <c r="H37" s="22">
        <v>1202182.1499999999</v>
      </c>
      <c r="I37" s="22">
        <v>442805.39</v>
      </c>
      <c r="J37" s="22">
        <v>0</v>
      </c>
      <c r="K37" s="22">
        <v>767494.79</v>
      </c>
      <c r="L37" s="22">
        <v>896145.91999999993</v>
      </c>
      <c r="M37" s="22">
        <v>1256472.9000000001</v>
      </c>
      <c r="N37" s="22">
        <v>0</v>
      </c>
      <c r="O37" s="22">
        <v>0</v>
      </c>
      <c r="P37" s="22">
        <f t="shared" si="1"/>
        <v>6958901.1500000004</v>
      </c>
    </row>
    <row r="38" spans="1:16" ht="9.6" customHeight="1" x14ac:dyDescent="0.25">
      <c r="A38" s="27" t="s">
        <v>49</v>
      </c>
      <c r="B38" s="20">
        <f t="shared" ref="B38:P38" si="4">B39+B40+B42+B44+B45+B46+B41+B43</f>
        <v>1213306930</v>
      </c>
      <c r="C38" s="20">
        <f t="shared" si="4"/>
        <v>1258638134</v>
      </c>
      <c r="D38" s="20">
        <f t="shared" si="4"/>
        <v>48431873.210000001</v>
      </c>
      <c r="E38" s="20">
        <f t="shared" si="4"/>
        <v>92317866.210000008</v>
      </c>
      <c r="F38" s="20">
        <f t="shared" si="4"/>
        <v>134796583.94</v>
      </c>
      <c r="G38" s="20">
        <f t="shared" si="4"/>
        <v>115038054.37</v>
      </c>
      <c r="H38" s="20">
        <f t="shared" si="4"/>
        <v>110264016.50999999</v>
      </c>
      <c r="I38" s="20">
        <f t="shared" si="4"/>
        <v>90427376.510000005</v>
      </c>
      <c r="J38" s="20">
        <f t="shared" si="4"/>
        <v>110443784.36</v>
      </c>
      <c r="K38" s="20">
        <f t="shared" si="4"/>
        <v>79785258.489999995</v>
      </c>
      <c r="L38" s="20">
        <f t="shared" si="4"/>
        <v>112913239.34</v>
      </c>
      <c r="M38" s="20">
        <f t="shared" si="4"/>
        <v>105502644.2</v>
      </c>
      <c r="N38" s="20">
        <f t="shared" si="4"/>
        <v>0</v>
      </c>
      <c r="O38" s="20">
        <f t="shared" si="4"/>
        <v>0</v>
      </c>
      <c r="P38" s="20">
        <f t="shared" si="4"/>
        <v>999920697.13999999</v>
      </c>
    </row>
    <row r="39" spans="1:16" x14ac:dyDescent="0.25">
      <c r="A39" s="25" t="s">
        <v>50</v>
      </c>
      <c r="B39" s="22">
        <v>212609688</v>
      </c>
      <c r="C39" s="22">
        <v>257468776</v>
      </c>
      <c r="D39" s="22">
        <v>0</v>
      </c>
      <c r="E39" s="22">
        <v>17461800</v>
      </c>
      <c r="F39" s="22">
        <v>15141011.229999999</v>
      </c>
      <c r="G39" s="22">
        <v>34056883.659999996</v>
      </c>
      <c r="H39" s="22">
        <v>29086217</v>
      </c>
      <c r="I39" s="22">
        <v>4342906.75</v>
      </c>
      <c r="J39" s="22">
        <v>22324883.620000001</v>
      </c>
      <c r="K39" s="22">
        <v>10993256.41</v>
      </c>
      <c r="L39" s="22">
        <v>19742900</v>
      </c>
      <c r="M39" s="22">
        <v>24621473.490000002</v>
      </c>
      <c r="N39" s="22">
        <v>0</v>
      </c>
      <c r="O39" s="22">
        <v>0</v>
      </c>
      <c r="P39" s="22">
        <f t="shared" ref="P39:P75" si="5">D39+E39+F39+G39+H39+I39+J39+K39+L39+M39+N39+O39</f>
        <v>177771332.16</v>
      </c>
    </row>
    <row r="40" spans="1:16" x14ac:dyDescent="0.25">
      <c r="A40" s="25" t="s">
        <v>51</v>
      </c>
      <c r="B40" s="22">
        <v>584356474</v>
      </c>
      <c r="C40" s="22">
        <v>584356474</v>
      </c>
      <c r="D40" s="22">
        <v>48211545.210000001</v>
      </c>
      <c r="E40" s="22">
        <v>48211545.210000001</v>
      </c>
      <c r="F40" s="22">
        <v>48211545.210000001</v>
      </c>
      <c r="G40" s="22">
        <v>48211545.210000001</v>
      </c>
      <c r="H40" s="22">
        <v>48211544.82</v>
      </c>
      <c r="I40" s="22">
        <v>48211544.82</v>
      </c>
      <c r="J40" s="22">
        <v>48211545.210000001</v>
      </c>
      <c r="K40" s="22">
        <v>36022376.579999998</v>
      </c>
      <c r="L40" s="22">
        <v>60400713.840000004</v>
      </c>
      <c r="M40" s="22">
        <v>48211545.210000001</v>
      </c>
      <c r="N40" s="22">
        <v>0</v>
      </c>
      <c r="O40" s="22">
        <v>0</v>
      </c>
      <c r="P40" s="22">
        <f t="shared" si="5"/>
        <v>482115451.31999999</v>
      </c>
    </row>
    <row r="41" spans="1:16" x14ac:dyDescent="0.25">
      <c r="A41" s="25" t="s">
        <v>52</v>
      </c>
      <c r="B41" s="22">
        <v>0</v>
      </c>
      <c r="C41" s="22">
        <v>0</v>
      </c>
      <c r="D41" s="22">
        <v>0</v>
      </c>
      <c r="E41" s="22">
        <v>0</v>
      </c>
      <c r="F41" s="22">
        <v>0</v>
      </c>
      <c r="G41" s="22">
        <v>0</v>
      </c>
      <c r="H41" s="22">
        <v>0</v>
      </c>
      <c r="I41" s="22">
        <v>0</v>
      </c>
      <c r="J41" s="22">
        <v>0</v>
      </c>
      <c r="K41" s="22">
        <v>0</v>
      </c>
      <c r="L41" s="22">
        <v>0</v>
      </c>
      <c r="M41" s="22">
        <v>0</v>
      </c>
      <c r="N41" s="22">
        <v>0</v>
      </c>
      <c r="O41" s="22">
        <v>0</v>
      </c>
      <c r="P41" s="22">
        <f t="shared" si="5"/>
        <v>0</v>
      </c>
    </row>
    <row r="42" spans="1:16" x14ac:dyDescent="0.25">
      <c r="A42" s="25" t="s">
        <v>53</v>
      </c>
      <c r="B42" s="22">
        <v>169657636</v>
      </c>
      <c r="C42" s="22">
        <v>169657636</v>
      </c>
      <c r="D42" s="22">
        <v>0</v>
      </c>
      <c r="E42" s="22">
        <v>26544521</v>
      </c>
      <c r="F42" s="22">
        <v>13272260.5</v>
      </c>
      <c r="G42" s="22">
        <v>13272260.5</v>
      </c>
      <c r="H42" s="22">
        <v>13272260.5</v>
      </c>
      <c r="I42" s="22">
        <v>13272260.5</v>
      </c>
      <c r="J42" s="22">
        <v>13272260.5</v>
      </c>
      <c r="K42" s="22">
        <v>13272260.5</v>
      </c>
      <c r="L42" s="22">
        <v>13272260.5</v>
      </c>
      <c r="M42" s="22">
        <v>13272260.5</v>
      </c>
      <c r="N42" s="22">
        <v>0</v>
      </c>
      <c r="O42" s="22">
        <v>0</v>
      </c>
      <c r="P42" s="22">
        <f t="shared" si="5"/>
        <v>132722605</v>
      </c>
    </row>
    <row r="43" spans="1:16" x14ac:dyDescent="0.25">
      <c r="A43" s="25" t="s">
        <v>54</v>
      </c>
      <c r="B43" s="22">
        <v>0</v>
      </c>
      <c r="C43" s="22">
        <v>0</v>
      </c>
      <c r="D43" s="22">
        <v>0</v>
      </c>
      <c r="E43" s="22">
        <v>0</v>
      </c>
      <c r="F43" s="22">
        <v>0</v>
      </c>
      <c r="G43" s="22">
        <v>0</v>
      </c>
      <c r="H43" s="22">
        <v>0</v>
      </c>
      <c r="I43" s="22">
        <v>0</v>
      </c>
      <c r="J43" s="22">
        <v>0</v>
      </c>
      <c r="K43" s="22">
        <v>0</v>
      </c>
      <c r="L43" s="22">
        <v>0</v>
      </c>
      <c r="M43" s="22">
        <v>0</v>
      </c>
      <c r="N43" s="22">
        <v>0</v>
      </c>
      <c r="O43" s="22">
        <v>0</v>
      </c>
      <c r="P43" s="22">
        <f t="shared" si="5"/>
        <v>0</v>
      </c>
    </row>
    <row r="44" spans="1:16" x14ac:dyDescent="0.25">
      <c r="A44" s="21" t="s">
        <v>55</v>
      </c>
      <c r="B44" s="22">
        <v>0</v>
      </c>
      <c r="C44" s="22">
        <v>0</v>
      </c>
      <c r="D44" s="22">
        <v>0</v>
      </c>
      <c r="E44" s="22">
        <v>0</v>
      </c>
      <c r="F44" s="22">
        <v>0</v>
      </c>
      <c r="G44" s="22">
        <v>0</v>
      </c>
      <c r="H44" s="22">
        <v>0</v>
      </c>
      <c r="I44" s="22">
        <v>0</v>
      </c>
      <c r="J44" s="22">
        <v>0</v>
      </c>
      <c r="K44" s="22">
        <v>0</v>
      </c>
      <c r="L44" s="22">
        <v>0</v>
      </c>
      <c r="M44" s="22">
        <v>0</v>
      </c>
      <c r="N44" s="22">
        <v>0</v>
      </c>
      <c r="O44" s="22">
        <v>0</v>
      </c>
      <c r="P44" s="22">
        <f t="shared" si="5"/>
        <v>0</v>
      </c>
    </row>
    <row r="45" spans="1:16" x14ac:dyDescent="0.25">
      <c r="A45" s="23" t="s">
        <v>56</v>
      </c>
      <c r="B45" s="22">
        <v>12000000</v>
      </c>
      <c r="C45" s="22">
        <v>12472116</v>
      </c>
      <c r="D45" s="22">
        <v>0</v>
      </c>
      <c r="E45" s="22">
        <v>0</v>
      </c>
      <c r="F45" s="22">
        <v>0</v>
      </c>
      <c r="G45" s="22">
        <v>0</v>
      </c>
      <c r="H45" s="22">
        <v>196629.19</v>
      </c>
      <c r="I45" s="22">
        <v>5103299.4400000004</v>
      </c>
      <c r="J45" s="22">
        <v>7137730.0300000003</v>
      </c>
      <c r="K45" s="22">
        <v>0</v>
      </c>
      <c r="L45" s="22">
        <v>0</v>
      </c>
      <c r="M45" s="22">
        <v>0</v>
      </c>
      <c r="N45" s="22">
        <v>0</v>
      </c>
      <c r="O45" s="22">
        <v>0</v>
      </c>
      <c r="P45" s="22">
        <f t="shared" si="5"/>
        <v>12437658.66</v>
      </c>
    </row>
    <row r="46" spans="1:16" x14ac:dyDescent="0.25">
      <c r="A46" s="23" t="s">
        <v>57</v>
      </c>
      <c r="B46" s="22">
        <v>234683132</v>
      </c>
      <c r="C46" s="22">
        <v>234683132</v>
      </c>
      <c r="D46" s="22">
        <v>220328</v>
      </c>
      <c r="E46" s="22">
        <v>100000</v>
      </c>
      <c r="F46" s="22">
        <v>58171767</v>
      </c>
      <c r="G46" s="22">
        <v>19497365</v>
      </c>
      <c r="H46" s="22">
        <v>19497365</v>
      </c>
      <c r="I46" s="22">
        <v>19497365</v>
      </c>
      <c r="J46" s="22">
        <v>19497365</v>
      </c>
      <c r="K46" s="22">
        <v>19497365</v>
      </c>
      <c r="L46" s="22">
        <v>19497365</v>
      </c>
      <c r="M46" s="22">
        <v>19397365</v>
      </c>
      <c r="N46" s="22">
        <v>0</v>
      </c>
      <c r="O46" s="22">
        <v>0</v>
      </c>
      <c r="P46" s="22">
        <f t="shared" si="5"/>
        <v>194873650</v>
      </c>
    </row>
    <row r="47" spans="1:16" s="28" customFormat="1" ht="14.4" x14ac:dyDescent="0.25">
      <c r="A47" s="19" t="s">
        <v>58</v>
      </c>
      <c r="B47" s="20">
        <f t="shared" ref="B47:P47" si="6">SUM(B48:B53)</f>
        <v>20000000</v>
      </c>
      <c r="C47" s="20">
        <f t="shared" si="6"/>
        <v>20000000</v>
      </c>
      <c r="D47" s="20">
        <f t="shared" si="6"/>
        <v>0</v>
      </c>
      <c r="E47" s="20">
        <f t="shared" si="6"/>
        <v>5000000</v>
      </c>
      <c r="F47" s="20">
        <f t="shared" si="6"/>
        <v>0</v>
      </c>
      <c r="G47" s="20">
        <f t="shared" si="6"/>
        <v>5000000</v>
      </c>
      <c r="H47" s="20">
        <f t="shared" si="6"/>
        <v>0</v>
      </c>
      <c r="I47" s="20">
        <f t="shared" si="6"/>
        <v>10000000</v>
      </c>
      <c r="J47" s="20">
        <f t="shared" si="6"/>
        <v>0</v>
      </c>
      <c r="K47" s="20">
        <f t="shared" si="6"/>
        <v>0</v>
      </c>
      <c r="L47" s="20">
        <f t="shared" si="6"/>
        <v>0</v>
      </c>
      <c r="M47" s="20">
        <f t="shared" si="6"/>
        <v>0</v>
      </c>
      <c r="N47" s="20">
        <f t="shared" si="6"/>
        <v>0</v>
      </c>
      <c r="O47" s="20">
        <f t="shared" si="6"/>
        <v>0</v>
      </c>
      <c r="P47" s="20">
        <f t="shared" si="6"/>
        <v>20000000</v>
      </c>
    </row>
    <row r="48" spans="1:16" x14ac:dyDescent="0.25">
      <c r="A48" s="23" t="s">
        <v>59</v>
      </c>
      <c r="B48" s="22">
        <v>0</v>
      </c>
      <c r="C48" s="22">
        <v>0</v>
      </c>
      <c r="D48" s="22">
        <v>0</v>
      </c>
      <c r="E48" s="22">
        <v>0</v>
      </c>
      <c r="F48" s="22">
        <v>0</v>
      </c>
      <c r="G48" s="22">
        <v>0</v>
      </c>
      <c r="H48" s="22">
        <v>0</v>
      </c>
      <c r="I48" s="22">
        <v>0</v>
      </c>
      <c r="J48" s="22">
        <v>0</v>
      </c>
      <c r="K48" s="22">
        <v>0</v>
      </c>
      <c r="L48" s="22">
        <v>0</v>
      </c>
      <c r="M48" s="22">
        <v>0</v>
      </c>
      <c r="N48" s="22">
        <v>0</v>
      </c>
      <c r="O48" s="22">
        <v>0</v>
      </c>
      <c r="P48" s="22">
        <f t="shared" si="5"/>
        <v>0</v>
      </c>
    </row>
    <row r="49" spans="1:16" x14ac:dyDescent="0.25">
      <c r="A49" s="23" t="s">
        <v>60</v>
      </c>
      <c r="B49" s="22">
        <v>20000000</v>
      </c>
      <c r="C49" s="22">
        <v>20000000</v>
      </c>
      <c r="D49" s="22">
        <v>0</v>
      </c>
      <c r="E49" s="22">
        <v>5000000</v>
      </c>
      <c r="F49" s="22">
        <v>0</v>
      </c>
      <c r="G49" s="22">
        <v>5000000</v>
      </c>
      <c r="H49" s="22">
        <v>0</v>
      </c>
      <c r="I49" s="22">
        <v>10000000</v>
      </c>
      <c r="J49" s="22">
        <v>0</v>
      </c>
      <c r="K49" s="22">
        <v>0</v>
      </c>
      <c r="L49" s="22">
        <v>0</v>
      </c>
      <c r="M49" s="22">
        <v>0</v>
      </c>
      <c r="N49" s="22">
        <v>0</v>
      </c>
      <c r="O49" s="22">
        <v>0</v>
      </c>
      <c r="P49" s="22">
        <f t="shared" si="5"/>
        <v>20000000</v>
      </c>
    </row>
    <row r="50" spans="1:16" x14ac:dyDescent="0.25">
      <c r="A50" s="23" t="s">
        <v>61</v>
      </c>
      <c r="B50" s="22">
        <v>0</v>
      </c>
      <c r="C50" s="22">
        <v>0</v>
      </c>
      <c r="D50" s="22">
        <v>0</v>
      </c>
      <c r="E50" s="22">
        <v>0</v>
      </c>
      <c r="F50" s="22">
        <v>0</v>
      </c>
      <c r="G50" s="22">
        <v>0</v>
      </c>
      <c r="H50" s="22">
        <v>0</v>
      </c>
      <c r="I50" s="22">
        <v>0</v>
      </c>
      <c r="J50" s="22">
        <v>0</v>
      </c>
      <c r="K50" s="22">
        <v>0</v>
      </c>
      <c r="L50" s="22">
        <v>0</v>
      </c>
      <c r="M50" s="22">
        <v>0</v>
      </c>
      <c r="N50" s="22">
        <v>0</v>
      </c>
      <c r="O50" s="22">
        <v>0</v>
      </c>
      <c r="P50" s="22">
        <f t="shared" si="5"/>
        <v>0</v>
      </c>
    </row>
    <row r="51" spans="1:16" x14ac:dyDescent="0.25">
      <c r="A51" s="23" t="s">
        <v>62</v>
      </c>
      <c r="B51" s="22">
        <v>0</v>
      </c>
      <c r="C51" s="22">
        <v>0</v>
      </c>
      <c r="D51" s="22">
        <v>0</v>
      </c>
      <c r="E51" s="22">
        <v>0</v>
      </c>
      <c r="F51" s="22">
        <v>0</v>
      </c>
      <c r="G51" s="22">
        <v>0</v>
      </c>
      <c r="H51" s="22">
        <v>0</v>
      </c>
      <c r="I51" s="22">
        <v>0</v>
      </c>
      <c r="J51" s="22">
        <v>0</v>
      </c>
      <c r="K51" s="22">
        <v>0</v>
      </c>
      <c r="L51" s="22">
        <v>0</v>
      </c>
      <c r="M51" s="22">
        <v>0</v>
      </c>
      <c r="N51" s="22">
        <v>0</v>
      </c>
      <c r="O51" s="22">
        <v>0</v>
      </c>
      <c r="P51" s="22">
        <f t="shared" si="5"/>
        <v>0</v>
      </c>
    </row>
    <row r="52" spans="1:16" x14ac:dyDescent="0.25">
      <c r="A52" s="23" t="s">
        <v>63</v>
      </c>
      <c r="B52" s="22">
        <v>0</v>
      </c>
      <c r="C52" s="22">
        <v>0</v>
      </c>
      <c r="D52" s="22">
        <v>0</v>
      </c>
      <c r="E52" s="22">
        <v>0</v>
      </c>
      <c r="F52" s="22">
        <v>0</v>
      </c>
      <c r="G52" s="22">
        <v>0</v>
      </c>
      <c r="H52" s="22">
        <v>0</v>
      </c>
      <c r="I52" s="22">
        <v>0</v>
      </c>
      <c r="J52" s="22">
        <v>0</v>
      </c>
      <c r="K52" s="22">
        <v>0</v>
      </c>
      <c r="L52" s="22">
        <v>0</v>
      </c>
      <c r="M52" s="22">
        <v>0</v>
      </c>
      <c r="N52" s="22">
        <v>0</v>
      </c>
      <c r="O52" s="22">
        <v>0</v>
      </c>
      <c r="P52" s="22">
        <f t="shared" si="5"/>
        <v>0</v>
      </c>
    </row>
    <row r="53" spans="1:16" x14ac:dyDescent="0.25">
      <c r="A53" s="23" t="s">
        <v>64</v>
      </c>
      <c r="B53" s="22">
        <v>0</v>
      </c>
      <c r="C53" s="22">
        <v>0</v>
      </c>
      <c r="D53" s="22">
        <v>0</v>
      </c>
      <c r="E53" s="22">
        <v>0</v>
      </c>
      <c r="F53" s="22">
        <v>0</v>
      </c>
      <c r="G53" s="22">
        <v>0</v>
      </c>
      <c r="H53" s="22">
        <v>0</v>
      </c>
      <c r="I53" s="22">
        <v>0</v>
      </c>
      <c r="J53" s="22">
        <v>0</v>
      </c>
      <c r="K53" s="22">
        <v>0</v>
      </c>
      <c r="L53" s="22">
        <v>0</v>
      </c>
      <c r="M53" s="22">
        <v>0</v>
      </c>
      <c r="N53" s="22">
        <v>0</v>
      </c>
      <c r="O53" s="22">
        <v>0</v>
      </c>
      <c r="P53" s="22">
        <f t="shared" si="5"/>
        <v>0</v>
      </c>
    </row>
    <row r="54" spans="1:16" ht="16.2" customHeight="1" x14ac:dyDescent="0.25">
      <c r="A54" s="19" t="s">
        <v>65</v>
      </c>
      <c r="B54" s="20">
        <f t="shared" ref="B54:P54" si="7">B55+B56+B58+B59+B60+B62+B57+B63+B61</f>
        <v>18840000</v>
      </c>
      <c r="C54" s="20">
        <f t="shared" si="7"/>
        <v>20175918</v>
      </c>
      <c r="D54" s="20">
        <f t="shared" si="7"/>
        <v>0</v>
      </c>
      <c r="E54" s="20">
        <f t="shared" si="7"/>
        <v>0</v>
      </c>
      <c r="F54" s="20">
        <f t="shared" si="7"/>
        <v>15576</v>
      </c>
      <c r="G54" s="20">
        <f t="shared" si="7"/>
        <v>0</v>
      </c>
      <c r="H54" s="20">
        <f t="shared" si="7"/>
        <v>471622.42</v>
      </c>
      <c r="I54" s="20">
        <f t="shared" si="7"/>
        <v>0</v>
      </c>
      <c r="J54" s="20">
        <f t="shared" si="7"/>
        <v>14750</v>
      </c>
      <c r="K54" s="20">
        <f t="shared" si="7"/>
        <v>3467504.08</v>
      </c>
      <c r="L54" s="20">
        <f t="shared" si="7"/>
        <v>292097.2</v>
      </c>
      <c r="M54" s="20">
        <f t="shared" si="7"/>
        <v>794363.11</v>
      </c>
      <c r="N54" s="20">
        <f t="shared" si="7"/>
        <v>0</v>
      </c>
      <c r="O54" s="20">
        <f t="shared" si="7"/>
        <v>0</v>
      </c>
      <c r="P54" s="20">
        <f t="shared" si="7"/>
        <v>5055912.8099999996</v>
      </c>
    </row>
    <row r="55" spans="1:16" ht="10.95" customHeight="1" x14ac:dyDescent="0.25">
      <c r="A55" s="21" t="s">
        <v>66</v>
      </c>
      <c r="B55" s="22">
        <v>3900000</v>
      </c>
      <c r="C55" s="22">
        <v>14675191</v>
      </c>
      <c r="D55" s="22">
        <v>0</v>
      </c>
      <c r="E55" s="22">
        <v>0</v>
      </c>
      <c r="F55" s="22">
        <v>15576</v>
      </c>
      <c r="G55" s="22">
        <v>0</v>
      </c>
      <c r="H55" s="22">
        <v>241622.33</v>
      </c>
      <c r="I55" s="22">
        <v>0</v>
      </c>
      <c r="J55" s="22">
        <v>0</v>
      </c>
      <c r="K55" s="22">
        <v>2840310.29</v>
      </c>
      <c r="L55" s="22">
        <v>0</v>
      </c>
      <c r="M55" s="22">
        <v>453773.66</v>
      </c>
      <c r="N55" s="22">
        <v>0</v>
      </c>
      <c r="O55" s="22">
        <v>0</v>
      </c>
      <c r="P55" s="22">
        <f t="shared" ref="P55:P60" si="8">D55+E55+F55+G55+H55+I55+J55+K55+L55+M55+N55+O55</f>
        <v>3551282.2800000003</v>
      </c>
    </row>
    <row r="56" spans="1:16" ht="10.95" customHeight="1" x14ac:dyDescent="0.25">
      <c r="A56" s="23" t="s">
        <v>67</v>
      </c>
      <c r="B56" s="22">
        <v>4200000</v>
      </c>
      <c r="C56" s="22">
        <v>89550</v>
      </c>
      <c r="D56" s="22">
        <v>0</v>
      </c>
      <c r="E56" s="22">
        <v>0</v>
      </c>
      <c r="F56" s="22">
        <v>0</v>
      </c>
      <c r="G56" s="22">
        <v>0</v>
      </c>
      <c r="H56" s="22">
        <v>70000</v>
      </c>
      <c r="I56" s="22">
        <v>0</v>
      </c>
      <c r="J56" s="22">
        <v>14750</v>
      </c>
      <c r="K56" s="22">
        <v>0</v>
      </c>
      <c r="L56" s="22">
        <v>0</v>
      </c>
      <c r="M56" s="22">
        <v>0</v>
      </c>
      <c r="N56" s="22">
        <v>0</v>
      </c>
      <c r="O56" s="22">
        <v>0</v>
      </c>
      <c r="P56" s="22">
        <f t="shared" si="8"/>
        <v>84750</v>
      </c>
    </row>
    <row r="57" spans="1:16" ht="10.95" customHeight="1" x14ac:dyDescent="0.25">
      <c r="A57" s="23" t="s">
        <v>68</v>
      </c>
      <c r="B57" s="22">
        <v>10000</v>
      </c>
      <c r="C57" s="22">
        <v>0</v>
      </c>
      <c r="D57" s="22">
        <v>0</v>
      </c>
      <c r="E57" s="22">
        <v>0</v>
      </c>
      <c r="F57" s="22">
        <v>0</v>
      </c>
      <c r="G57" s="22">
        <v>0</v>
      </c>
      <c r="H57" s="22">
        <v>0</v>
      </c>
      <c r="I57" s="22">
        <v>0</v>
      </c>
      <c r="J57" s="22">
        <v>0</v>
      </c>
      <c r="K57" s="22">
        <v>0</v>
      </c>
      <c r="L57" s="22">
        <v>0</v>
      </c>
      <c r="M57" s="22">
        <v>0</v>
      </c>
      <c r="N57" s="22">
        <v>0</v>
      </c>
      <c r="O57" s="22">
        <v>0</v>
      </c>
      <c r="P57" s="22">
        <f t="shared" si="8"/>
        <v>0</v>
      </c>
    </row>
    <row r="58" spans="1:16" ht="10.95" customHeight="1" x14ac:dyDescent="0.25">
      <c r="A58" s="23" t="s">
        <v>69</v>
      </c>
      <c r="B58" s="22">
        <v>3420000</v>
      </c>
      <c r="C58" s="22">
        <v>3460000</v>
      </c>
      <c r="D58" s="22">
        <v>0</v>
      </c>
      <c r="E58" s="22">
        <v>0</v>
      </c>
      <c r="F58" s="22">
        <v>0</v>
      </c>
      <c r="G58" s="22">
        <v>0</v>
      </c>
      <c r="H58" s="22">
        <v>0</v>
      </c>
      <c r="I58" s="22">
        <v>0</v>
      </c>
      <c r="J58" s="22">
        <v>0</v>
      </c>
      <c r="K58" s="22">
        <v>0</v>
      </c>
      <c r="L58" s="22">
        <v>0</v>
      </c>
      <c r="M58" s="22">
        <v>0</v>
      </c>
      <c r="N58" s="22">
        <v>0</v>
      </c>
      <c r="O58" s="22">
        <v>0</v>
      </c>
      <c r="P58" s="22">
        <f t="shared" si="8"/>
        <v>0</v>
      </c>
    </row>
    <row r="59" spans="1:16" ht="10.95" customHeight="1" x14ac:dyDescent="0.25">
      <c r="A59" s="23" t="s">
        <v>70</v>
      </c>
      <c r="B59" s="22">
        <v>7200000</v>
      </c>
      <c r="C59" s="22">
        <v>1406177</v>
      </c>
      <c r="D59" s="22">
        <v>0</v>
      </c>
      <c r="E59" s="22">
        <v>0</v>
      </c>
      <c r="F59" s="22">
        <v>0</v>
      </c>
      <c r="G59" s="22">
        <v>0</v>
      </c>
      <c r="H59" s="22">
        <v>50999.95</v>
      </c>
      <c r="I59" s="22">
        <v>0</v>
      </c>
      <c r="J59" s="22">
        <v>0</v>
      </c>
      <c r="K59" s="22">
        <v>552932.44999999995</v>
      </c>
      <c r="L59" s="22">
        <v>0</v>
      </c>
      <c r="M59" s="22">
        <v>340589.45</v>
      </c>
      <c r="N59" s="22">
        <v>0</v>
      </c>
      <c r="O59" s="22">
        <v>0</v>
      </c>
      <c r="P59" s="22">
        <f t="shared" si="8"/>
        <v>944521.84999999986</v>
      </c>
    </row>
    <row r="60" spans="1:16" ht="10.95" customHeight="1" x14ac:dyDescent="0.25">
      <c r="A60" s="23" t="s">
        <v>71</v>
      </c>
      <c r="B60" s="22">
        <v>100000</v>
      </c>
      <c r="C60" s="22">
        <v>130000</v>
      </c>
      <c r="D60" s="22">
        <v>0</v>
      </c>
      <c r="E60" s="22">
        <v>0</v>
      </c>
      <c r="F60" s="22">
        <v>0</v>
      </c>
      <c r="G60" s="22">
        <v>0</v>
      </c>
      <c r="H60" s="22">
        <v>109000.14</v>
      </c>
      <c r="I60" s="22">
        <v>0</v>
      </c>
      <c r="J60" s="22">
        <v>0</v>
      </c>
      <c r="K60" s="22">
        <v>0</v>
      </c>
      <c r="L60" s="22">
        <v>0</v>
      </c>
      <c r="M60" s="22">
        <v>0</v>
      </c>
      <c r="N60" s="22">
        <v>0</v>
      </c>
      <c r="O60" s="22">
        <v>0</v>
      </c>
      <c r="P60" s="22">
        <f t="shared" si="8"/>
        <v>109000.14</v>
      </c>
    </row>
    <row r="61" spans="1:16" ht="10.95" customHeight="1" x14ac:dyDescent="0.25">
      <c r="A61" s="21" t="s">
        <v>72</v>
      </c>
      <c r="B61" s="22">
        <v>0</v>
      </c>
      <c r="C61" s="22">
        <v>0</v>
      </c>
      <c r="D61" s="22">
        <v>0</v>
      </c>
      <c r="E61" s="22">
        <v>0</v>
      </c>
      <c r="F61" s="22">
        <v>0</v>
      </c>
      <c r="G61" s="22">
        <v>0</v>
      </c>
      <c r="H61" s="22">
        <v>0</v>
      </c>
      <c r="I61" s="22">
        <v>0</v>
      </c>
      <c r="J61" s="22">
        <v>0</v>
      </c>
      <c r="K61" s="22">
        <v>0</v>
      </c>
      <c r="L61" s="22">
        <v>0</v>
      </c>
      <c r="M61" s="22">
        <v>0</v>
      </c>
      <c r="N61" s="22">
        <v>0</v>
      </c>
      <c r="O61" s="22">
        <v>0</v>
      </c>
      <c r="P61" s="22">
        <f t="shared" si="5"/>
        <v>0</v>
      </c>
    </row>
    <row r="62" spans="1:16" ht="10.95" customHeight="1" x14ac:dyDescent="0.25">
      <c r="A62" s="21" t="s">
        <v>73</v>
      </c>
      <c r="B62" s="22">
        <v>0</v>
      </c>
      <c r="C62" s="22">
        <v>0</v>
      </c>
      <c r="D62" s="22">
        <v>0</v>
      </c>
      <c r="E62" s="22">
        <v>0</v>
      </c>
      <c r="F62" s="22">
        <v>0</v>
      </c>
      <c r="G62" s="22">
        <v>0</v>
      </c>
      <c r="H62" s="22">
        <v>0</v>
      </c>
      <c r="I62" s="22">
        <v>0</v>
      </c>
      <c r="J62" s="22">
        <v>0</v>
      </c>
      <c r="K62" s="22">
        <v>0</v>
      </c>
      <c r="L62" s="22">
        <v>0</v>
      </c>
      <c r="M62" s="22">
        <v>0</v>
      </c>
      <c r="N62" s="22">
        <v>0</v>
      </c>
      <c r="O62" s="22">
        <v>0</v>
      </c>
      <c r="P62" s="22">
        <f t="shared" si="5"/>
        <v>0</v>
      </c>
    </row>
    <row r="63" spans="1:16" ht="10.95" customHeight="1" x14ac:dyDescent="0.25">
      <c r="A63" s="23" t="s">
        <v>74</v>
      </c>
      <c r="B63" s="22">
        <v>10000</v>
      </c>
      <c r="C63" s="22">
        <v>415000</v>
      </c>
      <c r="D63" s="22">
        <v>0</v>
      </c>
      <c r="E63" s="22">
        <v>0</v>
      </c>
      <c r="F63" s="22">
        <v>0</v>
      </c>
      <c r="G63" s="22">
        <v>0</v>
      </c>
      <c r="H63" s="22">
        <v>0</v>
      </c>
      <c r="I63" s="22">
        <v>0</v>
      </c>
      <c r="J63" s="22">
        <v>0</v>
      </c>
      <c r="K63" s="22">
        <v>74261.34</v>
      </c>
      <c r="L63" s="22">
        <v>292097.2</v>
      </c>
      <c r="M63" s="22">
        <v>0</v>
      </c>
      <c r="N63" s="22">
        <v>0</v>
      </c>
      <c r="O63" s="22">
        <v>0</v>
      </c>
      <c r="P63" s="22">
        <f t="shared" si="5"/>
        <v>366358.54000000004</v>
      </c>
    </row>
    <row r="64" spans="1:16" x14ac:dyDescent="0.25">
      <c r="A64" s="29" t="s">
        <v>75</v>
      </c>
      <c r="B64" s="20">
        <f t="shared" ref="B64:P64" si="9">B65+B66+B67+B68</f>
        <v>5200000</v>
      </c>
      <c r="C64" s="20">
        <f t="shared" si="9"/>
        <v>13603084</v>
      </c>
      <c r="D64" s="20">
        <f t="shared" si="9"/>
        <v>0</v>
      </c>
      <c r="E64" s="20">
        <f t="shared" si="9"/>
        <v>0</v>
      </c>
      <c r="F64" s="20">
        <f t="shared" si="9"/>
        <v>1678123.78</v>
      </c>
      <c r="G64" s="20">
        <f t="shared" si="9"/>
        <v>0</v>
      </c>
      <c r="H64" s="20">
        <f t="shared" si="9"/>
        <v>0</v>
      </c>
      <c r="I64" s="20">
        <f t="shared" si="9"/>
        <v>0</v>
      </c>
      <c r="J64" s="20">
        <f t="shared" si="9"/>
        <v>0</v>
      </c>
      <c r="K64" s="20">
        <f t="shared" si="9"/>
        <v>0</v>
      </c>
      <c r="L64" s="20">
        <f t="shared" si="9"/>
        <v>629465.44000000006</v>
      </c>
      <c r="M64" s="20">
        <f t="shared" si="9"/>
        <v>0</v>
      </c>
      <c r="N64" s="20">
        <f t="shared" si="9"/>
        <v>0</v>
      </c>
      <c r="O64" s="20">
        <f t="shared" si="9"/>
        <v>0</v>
      </c>
      <c r="P64" s="20">
        <f t="shared" si="9"/>
        <v>2307589.2200000002</v>
      </c>
    </row>
    <row r="65" spans="1:16" x14ac:dyDescent="0.25">
      <c r="A65" s="21" t="s">
        <v>76</v>
      </c>
      <c r="B65" s="22">
        <v>5000000</v>
      </c>
      <c r="C65" s="22">
        <v>13603084</v>
      </c>
      <c r="D65" s="22">
        <v>0</v>
      </c>
      <c r="E65" s="22">
        <v>0</v>
      </c>
      <c r="F65" s="22">
        <v>1678123.78</v>
      </c>
      <c r="G65" s="22">
        <v>0</v>
      </c>
      <c r="H65" s="22">
        <v>0</v>
      </c>
      <c r="I65" s="22">
        <v>0</v>
      </c>
      <c r="J65" s="22">
        <v>0</v>
      </c>
      <c r="K65" s="22">
        <v>0</v>
      </c>
      <c r="L65" s="22">
        <v>629465.44000000006</v>
      </c>
      <c r="M65" s="22">
        <v>0</v>
      </c>
      <c r="N65" s="22">
        <v>0</v>
      </c>
      <c r="O65" s="22">
        <v>0</v>
      </c>
      <c r="P65" s="22">
        <f t="shared" si="5"/>
        <v>2307589.2200000002</v>
      </c>
    </row>
    <row r="66" spans="1:16" x14ac:dyDescent="0.25">
      <c r="A66" s="21" t="s">
        <v>77</v>
      </c>
      <c r="B66" s="22">
        <v>200000</v>
      </c>
      <c r="C66" s="22">
        <v>0</v>
      </c>
      <c r="D66" s="22">
        <v>0</v>
      </c>
      <c r="E66" s="22">
        <v>0</v>
      </c>
      <c r="F66" s="22">
        <v>0</v>
      </c>
      <c r="G66" s="22">
        <v>0</v>
      </c>
      <c r="H66" s="22">
        <v>0</v>
      </c>
      <c r="I66" s="22">
        <v>0</v>
      </c>
      <c r="J66" s="22">
        <v>0</v>
      </c>
      <c r="K66" s="22">
        <v>0</v>
      </c>
      <c r="L66" s="22">
        <v>0</v>
      </c>
      <c r="M66" s="22">
        <v>0</v>
      </c>
      <c r="N66" s="22">
        <v>0</v>
      </c>
      <c r="O66" s="22">
        <v>0</v>
      </c>
      <c r="P66" s="22">
        <f t="shared" si="5"/>
        <v>0</v>
      </c>
    </row>
    <row r="67" spans="1:16" ht="19.2" customHeight="1" x14ac:dyDescent="0.25">
      <c r="A67" s="23" t="s">
        <v>78</v>
      </c>
      <c r="B67" s="22">
        <v>0</v>
      </c>
      <c r="C67" s="22">
        <v>0</v>
      </c>
      <c r="D67" s="22">
        <v>0</v>
      </c>
      <c r="E67" s="22">
        <v>0</v>
      </c>
      <c r="F67" s="22">
        <v>0</v>
      </c>
      <c r="G67" s="22">
        <v>0</v>
      </c>
      <c r="H67" s="22">
        <v>0</v>
      </c>
      <c r="I67" s="22">
        <v>0</v>
      </c>
      <c r="J67" s="22">
        <v>0</v>
      </c>
      <c r="K67" s="22">
        <v>0</v>
      </c>
      <c r="L67" s="22">
        <v>0</v>
      </c>
      <c r="M67" s="22">
        <v>0</v>
      </c>
      <c r="N67" s="22">
        <v>0</v>
      </c>
      <c r="O67" s="22">
        <v>0</v>
      </c>
      <c r="P67" s="22">
        <f t="shared" si="5"/>
        <v>0</v>
      </c>
    </row>
    <row r="68" spans="1:16" ht="17.399999999999999" customHeight="1" x14ac:dyDescent="0.25">
      <c r="A68" s="23" t="s">
        <v>79</v>
      </c>
      <c r="B68" s="22">
        <v>0</v>
      </c>
      <c r="C68" s="22">
        <v>0</v>
      </c>
      <c r="D68" s="22">
        <v>0</v>
      </c>
      <c r="E68" s="22">
        <v>0</v>
      </c>
      <c r="F68" s="22">
        <v>0</v>
      </c>
      <c r="G68" s="22">
        <v>0</v>
      </c>
      <c r="H68" s="22">
        <v>0</v>
      </c>
      <c r="I68" s="22">
        <v>0</v>
      </c>
      <c r="J68" s="22">
        <v>0</v>
      </c>
      <c r="K68" s="22">
        <v>0</v>
      </c>
      <c r="L68" s="22">
        <v>0</v>
      </c>
      <c r="M68" s="22">
        <v>0</v>
      </c>
      <c r="N68" s="22">
        <v>0</v>
      </c>
      <c r="O68" s="22">
        <v>0</v>
      </c>
      <c r="P68" s="22">
        <f t="shared" si="5"/>
        <v>0</v>
      </c>
    </row>
    <row r="69" spans="1:16" ht="18" customHeight="1" x14ac:dyDescent="0.25">
      <c r="A69" s="19" t="s">
        <v>80</v>
      </c>
      <c r="B69" s="20">
        <f t="shared" ref="B69:P69" si="10">SUM(B70:B71)</f>
        <v>0</v>
      </c>
      <c r="C69" s="20">
        <f t="shared" si="10"/>
        <v>0</v>
      </c>
      <c r="D69" s="20">
        <f t="shared" si="10"/>
        <v>0</v>
      </c>
      <c r="E69" s="20">
        <f t="shared" si="10"/>
        <v>0</v>
      </c>
      <c r="F69" s="20">
        <f t="shared" si="10"/>
        <v>0</v>
      </c>
      <c r="G69" s="20">
        <f t="shared" si="10"/>
        <v>0</v>
      </c>
      <c r="H69" s="20">
        <f t="shared" si="10"/>
        <v>0</v>
      </c>
      <c r="I69" s="20">
        <f t="shared" si="10"/>
        <v>0</v>
      </c>
      <c r="J69" s="20">
        <f t="shared" si="10"/>
        <v>0</v>
      </c>
      <c r="K69" s="20">
        <f t="shared" si="10"/>
        <v>0</v>
      </c>
      <c r="L69" s="20">
        <f t="shared" si="10"/>
        <v>0</v>
      </c>
      <c r="M69" s="20">
        <f t="shared" si="10"/>
        <v>0</v>
      </c>
      <c r="N69" s="20">
        <f t="shared" si="10"/>
        <v>0</v>
      </c>
      <c r="O69" s="20">
        <f t="shared" si="10"/>
        <v>0</v>
      </c>
      <c r="P69" s="20">
        <f t="shared" si="10"/>
        <v>0</v>
      </c>
    </row>
    <row r="70" spans="1:16" ht="12.6" customHeight="1" x14ac:dyDescent="0.25">
      <c r="A70" s="21" t="s">
        <v>81</v>
      </c>
      <c r="B70" s="22">
        <v>0</v>
      </c>
      <c r="C70" s="22">
        <v>0</v>
      </c>
      <c r="D70" s="22">
        <v>0</v>
      </c>
      <c r="E70" s="22">
        <v>0</v>
      </c>
      <c r="F70" s="22">
        <v>0</v>
      </c>
      <c r="G70" s="22">
        <v>0</v>
      </c>
      <c r="H70" s="22">
        <v>0</v>
      </c>
      <c r="I70" s="22">
        <v>0</v>
      </c>
      <c r="J70" s="22">
        <v>0</v>
      </c>
      <c r="K70" s="22">
        <v>0</v>
      </c>
      <c r="L70" s="22">
        <v>0</v>
      </c>
      <c r="M70" s="22">
        <v>0</v>
      </c>
      <c r="N70" s="22">
        <v>0</v>
      </c>
      <c r="O70" s="22">
        <v>0</v>
      </c>
      <c r="P70" s="22">
        <f t="shared" si="5"/>
        <v>0</v>
      </c>
    </row>
    <row r="71" spans="1:16" ht="18.600000000000001" customHeight="1" x14ac:dyDescent="0.25">
      <c r="A71" s="23" t="s">
        <v>82</v>
      </c>
      <c r="B71" s="22">
        <v>0</v>
      </c>
      <c r="C71" s="22">
        <v>0</v>
      </c>
      <c r="D71" s="22">
        <v>0</v>
      </c>
      <c r="E71" s="22">
        <v>0</v>
      </c>
      <c r="F71" s="22">
        <v>0</v>
      </c>
      <c r="G71" s="22">
        <v>0</v>
      </c>
      <c r="H71" s="22">
        <v>0</v>
      </c>
      <c r="I71" s="22">
        <v>0</v>
      </c>
      <c r="J71" s="22">
        <v>0</v>
      </c>
      <c r="K71" s="22">
        <v>0</v>
      </c>
      <c r="L71" s="22">
        <v>0</v>
      </c>
      <c r="M71" s="22">
        <v>0</v>
      </c>
      <c r="N71" s="22">
        <v>0</v>
      </c>
      <c r="O71" s="22">
        <v>0</v>
      </c>
      <c r="P71" s="22">
        <f t="shared" si="5"/>
        <v>0</v>
      </c>
    </row>
    <row r="72" spans="1:16" ht="19.95" customHeight="1" x14ac:dyDescent="0.25">
      <c r="A72" s="29" t="s">
        <v>83</v>
      </c>
      <c r="B72" s="20">
        <f t="shared" ref="B72:P72" si="11">SUM(B73:B75)</f>
        <v>0</v>
      </c>
      <c r="C72" s="20">
        <f t="shared" si="11"/>
        <v>0</v>
      </c>
      <c r="D72" s="20">
        <f t="shared" si="11"/>
        <v>0</v>
      </c>
      <c r="E72" s="20">
        <f t="shared" si="11"/>
        <v>0</v>
      </c>
      <c r="F72" s="20">
        <f t="shared" si="11"/>
        <v>0</v>
      </c>
      <c r="G72" s="20">
        <f t="shared" si="11"/>
        <v>0</v>
      </c>
      <c r="H72" s="20">
        <f t="shared" si="11"/>
        <v>0</v>
      </c>
      <c r="I72" s="20">
        <f t="shared" si="11"/>
        <v>0</v>
      </c>
      <c r="J72" s="20">
        <f t="shared" si="11"/>
        <v>0</v>
      </c>
      <c r="K72" s="20">
        <f t="shared" si="11"/>
        <v>0</v>
      </c>
      <c r="L72" s="20">
        <f t="shared" si="11"/>
        <v>0</v>
      </c>
      <c r="M72" s="20">
        <f t="shared" si="11"/>
        <v>0</v>
      </c>
      <c r="N72" s="20">
        <f t="shared" si="11"/>
        <v>0</v>
      </c>
      <c r="O72" s="20">
        <f t="shared" si="11"/>
        <v>0</v>
      </c>
      <c r="P72" s="20">
        <f t="shared" si="11"/>
        <v>0</v>
      </c>
    </row>
    <row r="73" spans="1:16" ht="9.6" customHeight="1" x14ac:dyDescent="0.25">
      <c r="A73" s="23" t="s">
        <v>84</v>
      </c>
      <c r="B73" s="22">
        <v>0</v>
      </c>
      <c r="C73" s="22">
        <v>0</v>
      </c>
      <c r="D73" s="22">
        <v>0</v>
      </c>
      <c r="E73" s="22">
        <v>0</v>
      </c>
      <c r="F73" s="22">
        <v>0</v>
      </c>
      <c r="G73" s="22">
        <v>0</v>
      </c>
      <c r="H73" s="22">
        <v>0</v>
      </c>
      <c r="I73" s="22">
        <v>0</v>
      </c>
      <c r="J73" s="22">
        <v>0</v>
      </c>
      <c r="K73" s="22">
        <v>0</v>
      </c>
      <c r="L73" s="22">
        <v>0</v>
      </c>
      <c r="M73" s="22">
        <v>0</v>
      </c>
      <c r="N73" s="22">
        <v>0</v>
      </c>
      <c r="O73" s="22">
        <v>0</v>
      </c>
      <c r="P73" s="22">
        <f t="shared" si="5"/>
        <v>0</v>
      </c>
    </row>
    <row r="74" spans="1:16" ht="9.6" customHeight="1" x14ac:dyDescent="0.25">
      <c r="A74" s="23" t="s">
        <v>85</v>
      </c>
      <c r="B74" s="22">
        <v>0</v>
      </c>
      <c r="C74" s="22">
        <v>0</v>
      </c>
      <c r="D74" s="22">
        <v>0</v>
      </c>
      <c r="E74" s="22">
        <v>0</v>
      </c>
      <c r="F74" s="22">
        <v>0</v>
      </c>
      <c r="G74" s="22">
        <v>0</v>
      </c>
      <c r="H74" s="22">
        <v>0</v>
      </c>
      <c r="I74" s="22">
        <v>0</v>
      </c>
      <c r="J74" s="22">
        <v>0</v>
      </c>
      <c r="K74" s="22">
        <v>0</v>
      </c>
      <c r="L74" s="22">
        <v>0</v>
      </c>
      <c r="M74" s="22">
        <v>0</v>
      </c>
      <c r="N74" s="22">
        <v>0</v>
      </c>
      <c r="O74" s="22">
        <v>0</v>
      </c>
      <c r="P74" s="22">
        <f t="shared" si="5"/>
        <v>0</v>
      </c>
    </row>
    <row r="75" spans="1:16" ht="9.6" customHeight="1" x14ac:dyDescent="0.25">
      <c r="A75" s="23" t="s">
        <v>86</v>
      </c>
      <c r="B75" s="22">
        <v>0</v>
      </c>
      <c r="C75" s="22">
        <v>0</v>
      </c>
      <c r="D75" s="22">
        <v>0</v>
      </c>
      <c r="E75" s="22">
        <v>0</v>
      </c>
      <c r="F75" s="22">
        <v>0</v>
      </c>
      <c r="G75" s="22">
        <v>0</v>
      </c>
      <c r="H75" s="22">
        <v>0</v>
      </c>
      <c r="I75" s="22">
        <v>0</v>
      </c>
      <c r="J75" s="22">
        <v>0</v>
      </c>
      <c r="K75" s="22">
        <v>0</v>
      </c>
      <c r="L75" s="22">
        <v>0</v>
      </c>
      <c r="M75" s="22">
        <v>0</v>
      </c>
      <c r="N75" s="22">
        <v>0</v>
      </c>
      <c r="O75" s="22">
        <v>0</v>
      </c>
      <c r="P75" s="22">
        <f t="shared" si="5"/>
        <v>0</v>
      </c>
    </row>
    <row r="76" spans="1:16" x14ac:dyDescent="0.25">
      <c r="A76" s="17" t="s">
        <v>87</v>
      </c>
      <c r="B76" s="30">
        <f t="shared" ref="B76:P76" si="12">+B77+B80+B83</f>
        <v>0</v>
      </c>
      <c r="C76" s="30">
        <f t="shared" si="12"/>
        <v>0</v>
      </c>
      <c r="D76" s="30">
        <f t="shared" si="12"/>
        <v>0</v>
      </c>
      <c r="E76" s="30">
        <f t="shared" si="12"/>
        <v>0</v>
      </c>
      <c r="F76" s="30">
        <f t="shared" si="12"/>
        <v>0</v>
      </c>
      <c r="G76" s="30">
        <f t="shared" si="12"/>
        <v>0</v>
      </c>
      <c r="H76" s="30">
        <f t="shared" si="12"/>
        <v>0</v>
      </c>
      <c r="I76" s="30">
        <f t="shared" si="12"/>
        <v>0</v>
      </c>
      <c r="J76" s="30">
        <f t="shared" si="12"/>
        <v>0</v>
      </c>
      <c r="K76" s="30">
        <f t="shared" si="12"/>
        <v>0</v>
      </c>
      <c r="L76" s="30">
        <f t="shared" si="12"/>
        <v>0</v>
      </c>
      <c r="M76" s="30">
        <f t="shared" si="12"/>
        <v>0</v>
      </c>
      <c r="N76" s="30">
        <f t="shared" si="12"/>
        <v>0</v>
      </c>
      <c r="O76" s="30">
        <f t="shared" si="12"/>
        <v>0</v>
      </c>
      <c r="P76" s="30">
        <f t="shared" si="12"/>
        <v>0</v>
      </c>
    </row>
    <row r="77" spans="1:16" x14ac:dyDescent="0.25">
      <c r="A77" s="19" t="s">
        <v>88</v>
      </c>
      <c r="B77" s="20">
        <f t="shared" ref="B77:P77" si="13">SUM(B78:B79)</f>
        <v>0</v>
      </c>
      <c r="C77" s="20">
        <f t="shared" si="13"/>
        <v>0</v>
      </c>
      <c r="D77" s="20">
        <f t="shared" si="13"/>
        <v>0</v>
      </c>
      <c r="E77" s="20">
        <f t="shared" si="13"/>
        <v>0</v>
      </c>
      <c r="F77" s="20">
        <f t="shared" si="13"/>
        <v>0</v>
      </c>
      <c r="G77" s="20">
        <f t="shared" si="13"/>
        <v>0</v>
      </c>
      <c r="H77" s="20">
        <f t="shared" si="13"/>
        <v>0</v>
      </c>
      <c r="I77" s="20">
        <f t="shared" si="13"/>
        <v>0</v>
      </c>
      <c r="J77" s="20">
        <f t="shared" si="13"/>
        <v>0</v>
      </c>
      <c r="K77" s="20">
        <f t="shared" si="13"/>
        <v>0</v>
      </c>
      <c r="L77" s="20">
        <f t="shared" si="13"/>
        <v>0</v>
      </c>
      <c r="M77" s="20">
        <f t="shared" si="13"/>
        <v>0</v>
      </c>
      <c r="N77" s="20">
        <f t="shared" si="13"/>
        <v>0</v>
      </c>
      <c r="O77" s="20">
        <f t="shared" si="13"/>
        <v>0</v>
      </c>
      <c r="P77" s="20">
        <f t="shared" si="13"/>
        <v>0</v>
      </c>
    </row>
    <row r="78" spans="1:16" ht="10.95" customHeight="1" x14ac:dyDescent="0.25">
      <c r="A78" s="23" t="s">
        <v>89</v>
      </c>
      <c r="B78" s="22">
        <v>0</v>
      </c>
      <c r="C78" s="22">
        <v>0</v>
      </c>
      <c r="D78" s="22">
        <v>0</v>
      </c>
      <c r="E78" s="22">
        <v>0</v>
      </c>
      <c r="F78" s="22">
        <v>0</v>
      </c>
      <c r="G78" s="22">
        <v>0</v>
      </c>
      <c r="H78" s="22">
        <v>0</v>
      </c>
      <c r="I78" s="22">
        <v>0</v>
      </c>
      <c r="J78" s="22">
        <v>0</v>
      </c>
      <c r="K78" s="22">
        <v>0</v>
      </c>
      <c r="L78" s="22">
        <v>0</v>
      </c>
      <c r="M78" s="22">
        <v>0</v>
      </c>
      <c r="N78" s="22">
        <v>0</v>
      </c>
      <c r="O78" s="22">
        <v>0</v>
      </c>
      <c r="P78" s="22">
        <f>D78+E78+F78+G78+H78+I78+J78+K78+L78+M78+N78+O78</f>
        <v>0</v>
      </c>
    </row>
    <row r="79" spans="1:16" ht="10.95" customHeight="1" x14ac:dyDescent="0.25">
      <c r="A79" s="23" t="s">
        <v>90</v>
      </c>
      <c r="B79" s="22">
        <v>0</v>
      </c>
      <c r="C79" s="22">
        <v>0</v>
      </c>
      <c r="D79" s="22">
        <v>0</v>
      </c>
      <c r="E79" s="22">
        <v>0</v>
      </c>
      <c r="F79" s="22">
        <v>0</v>
      </c>
      <c r="G79" s="22">
        <v>0</v>
      </c>
      <c r="H79" s="22">
        <v>0</v>
      </c>
      <c r="I79" s="22">
        <v>0</v>
      </c>
      <c r="J79" s="22">
        <v>0</v>
      </c>
      <c r="K79" s="22">
        <v>0</v>
      </c>
      <c r="L79" s="22">
        <v>0</v>
      </c>
      <c r="M79" s="22">
        <v>0</v>
      </c>
      <c r="N79" s="22">
        <v>0</v>
      </c>
      <c r="O79" s="22">
        <v>0</v>
      </c>
      <c r="P79" s="22">
        <f>D79+E79+F79+G79+H79+I79+J79+K79+L79+M79+N79+O79</f>
        <v>0</v>
      </c>
    </row>
    <row r="80" spans="1:16" x14ac:dyDescent="0.25">
      <c r="A80" s="29" t="s">
        <v>91</v>
      </c>
      <c r="B80" s="20">
        <f t="shared" ref="B80:P80" si="14">SUM(B81:B82)</f>
        <v>0</v>
      </c>
      <c r="C80" s="20">
        <f t="shared" si="14"/>
        <v>0</v>
      </c>
      <c r="D80" s="20">
        <f t="shared" si="14"/>
        <v>0</v>
      </c>
      <c r="E80" s="20">
        <f t="shared" si="14"/>
        <v>0</v>
      </c>
      <c r="F80" s="20">
        <f t="shared" si="14"/>
        <v>0</v>
      </c>
      <c r="G80" s="20">
        <f t="shared" si="14"/>
        <v>0</v>
      </c>
      <c r="H80" s="20">
        <f t="shared" si="14"/>
        <v>0</v>
      </c>
      <c r="I80" s="20">
        <f t="shared" si="14"/>
        <v>0</v>
      </c>
      <c r="J80" s="20">
        <f t="shared" si="14"/>
        <v>0</v>
      </c>
      <c r="K80" s="20">
        <f t="shared" si="14"/>
        <v>0</v>
      </c>
      <c r="L80" s="20">
        <f t="shared" si="14"/>
        <v>0</v>
      </c>
      <c r="M80" s="20">
        <f t="shared" si="14"/>
        <v>0</v>
      </c>
      <c r="N80" s="20">
        <f t="shared" si="14"/>
        <v>0</v>
      </c>
      <c r="O80" s="20">
        <f t="shared" si="14"/>
        <v>0</v>
      </c>
      <c r="P80" s="20">
        <f t="shared" si="14"/>
        <v>0</v>
      </c>
    </row>
    <row r="81" spans="1:18" ht="12.6" customHeight="1" x14ac:dyDescent="0.25">
      <c r="A81" s="23" t="s">
        <v>92</v>
      </c>
      <c r="B81" s="22">
        <v>0</v>
      </c>
      <c r="C81" s="22">
        <v>0</v>
      </c>
      <c r="D81" s="22">
        <v>0</v>
      </c>
      <c r="E81" s="22">
        <v>0</v>
      </c>
      <c r="F81" s="22">
        <v>0</v>
      </c>
      <c r="G81" s="22">
        <v>0</v>
      </c>
      <c r="H81" s="22">
        <v>0</v>
      </c>
      <c r="I81" s="22">
        <v>0</v>
      </c>
      <c r="J81" s="22">
        <v>0</v>
      </c>
      <c r="K81" s="22">
        <v>0</v>
      </c>
      <c r="L81" s="22">
        <v>0</v>
      </c>
      <c r="M81" s="22">
        <v>0</v>
      </c>
      <c r="N81" s="22">
        <v>0</v>
      </c>
      <c r="O81" s="22">
        <v>0</v>
      </c>
      <c r="P81" s="22">
        <f>D81+E81+F81+G81+H81+I81+J81+K81+L81+M81+N81+O81</f>
        <v>0</v>
      </c>
    </row>
    <row r="82" spans="1:18" ht="12.6" customHeight="1" x14ac:dyDescent="0.25">
      <c r="A82" s="23" t="s">
        <v>93</v>
      </c>
      <c r="B82" s="31">
        <v>0</v>
      </c>
      <c r="C82" s="31">
        <v>0</v>
      </c>
      <c r="D82" s="31">
        <v>0</v>
      </c>
      <c r="E82" s="31">
        <v>0</v>
      </c>
      <c r="F82" s="31">
        <v>0</v>
      </c>
      <c r="G82" s="31">
        <v>0</v>
      </c>
      <c r="H82" s="31">
        <v>0</v>
      </c>
      <c r="I82" s="31">
        <v>0</v>
      </c>
      <c r="J82" s="31">
        <v>0</v>
      </c>
      <c r="K82" s="31">
        <v>0</v>
      </c>
      <c r="L82" s="31">
        <v>0</v>
      </c>
      <c r="M82" s="31">
        <v>0</v>
      </c>
      <c r="N82" s="31">
        <v>0</v>
      </c>
      <c r="O82" s="31">
        <v>0</v>
      </c>
      <c r="P82" s="31">
        <f>D82+E82+F82+G82+H82+I82+J82+K82+L82+M82+N82+O82</f>
        <v>0</v>
      </c>
    </row>
    <row r="83" spans="1:18" x14ac:dyDescent="0.25">
      <c r="A83" s="29" t="s">
        <v>94</v>
      </c>
      <c r="B83" s="32">
        <f t="shared" ref="B83:P83" si="15">+B84</f>
        <v>0</v>
      </c>
      <c r="C83" s="32">
        <f t="shared" si="15"/>
        <v>0</v>
      </c>
      <c r="D83" s="32">
        <f t="shared" si="15"/>
        <v>0</v>
      </c>
      <c r="E83" s="32">
        <f t="shared" si="15"/>
        <v>0</v>
      </c>
      <c r="F83" s="32">
        <f t="shared" si="15"/>
        <v>0</v>
      </c>
      <c r="G83" s="32">
        <f t="shared" si="15"/>
        <v>0</v>
      </c>
      <c r="H83" s="32">
        <f t="shared" si="15"/>
        <v>0</v>
      </c>
      <c r="I83" s="32">
        <f t="shared" si="15"/>
        <v>0</v>
      </c>
      <c r="J83" s="32">
        <f t="shared" si="15"/>
        <v>0</v>
      </c>
      <c r="K83" s="32">
        <f t="shared" si="15"/>
        <v>0</v>
      </c>
      <c r="L83" s="32">
        <f t="shared" si="15"/>
        <v>0</v>
      </c>
      <c r="M83" s="32">
        <f t="shared" si="15"/>
        <v>0</v>
      </c>
      <c r="N83" s="32">
        <f t="shared" si="15"/>
        <v>0</v>
      </c>
      <c r="O83" s="32">
        <f t="shared" si="15"/>
        <v>0</v>
      </c>
      <c r="P83" s="32">
        <f t="shared" si="15"/>
        <v>0</v>
      </c>
    </row>
    <row r="84" spans="1:18" x14ac:dyDescent="0.25">
      <c r="A84" s="23" t="s">
        <v>95</v>
      </c>
      <c r="B84" s="31">
        <v>0</v>
      </c>
      <c r="C84" s="31">
        <v>0</v>
      </c>
      <c r="D84" s="31">
        <v>0</v>
      </c>
      <c r="E84" s="31">
        <v>0</v>
      </c>
      <c r="F84" s="31">
        <v>0</v>
      </c>
      <c r="G84" s="31">
        <v>0</v>
      </c>
      <c r="H84" s="31">
        <v>0</v>
      </c>
      <c r="I84" s="31">
        <v>0</v>
      </c>
      <c r="J84" s="31">
        <v>0</v>
      </c>
      <c r="K84" s="31">
        <v>0</v>
      </c>
      <c r="L84" s="31">
        <v>0</v>
      </c>
      <c r="M84" s="31">
        <v>0</v>
      </c>
      <c r="N84" s="31">
        <v>0</v>
      </c>
      <c r="O84" s="31">
        <v>0</v>
      </c>
      <c r="P84" s="31">
        <f>D84+E84+F84+G84+H84+I84+J84+K84+L84+M84+N84+O84</f>
        <v>0</v>
      </c>
      <c r="R84" s="2" t="s">
        <v>96</v>
      </c>
    </row>
    <row r="85" spans="1:18" x14ac:dyDescent="0.25">
      <c r="A85" s="33" t="s">
        <v>97</v>
      </c>
      <c r="B85" s="34">
        <f t="shared" ref="B85:O85" si="16">B12+B18+B28+B38+B47+B54+B64</f>
        <v>2867197919</v>
      </c>
      <c r="C85" s="34">
        <f t="shared" si="16"/>
        <v>2961150810.1399999</v>
      </c>
      <c r="D85" s="34">
        <f t="shared" si="16"/>
        <v>131284790.75999999</v>
      </c>
      <c r="E85" s="34">
        <f t="shared" si="16"/>
        <v>182679262.66000003</v>
      </c>
      <c r="F85" s="34">
        <f t="shared" si="16"/>
        <v>235212485.91</v>
      </c>
      <c r="G85" s="34">
        <f t="shared" si="16"/>
        <v>228346140.63</v>
      </c>
      <c r="H85" s="34">
        <f t="shared" si="16"/>
        <v>289949180.79000002</v>
      </c>
      <c r="I85" s="34">
        <f t="shared" si="16"/>
        <v>208975604.90000001</v>
      </c>
      <c r="J85" s="34">
        <f t="shared" si="16"/>
        <v>235243611.77000001</v>
      </c>
      <c r="K85" s="34">
        <f t="shared" si="16"/>
        <v>187076550.82000002</v>
      </c>
      <c r="L85" s="34">
        <f t="shared" si="16"/>
        <v>226921171.40000001</v>
      </c>
      <c r="M85" s="34">
        <f t="shared" si="16"/>
        <v>290251060.56999999</v>
      </c>
      <c r="N85" s="34">
        <f t="shared" si="16"/>
        <v>0</v>
      </c>
      <c r="O85" s="34">
        <f t="shared" si="16"/>
        <v>0</v>
      </c>
      <c r="P85" s="34">
        <f>P12+P18+P28+P38+P47+P54+P64</f>
        <v>2215939860.2099996</v>
      </c>
      <c r="Q85" s="35"/>
      <c r="R85" s="36"/>
    </row>
    <row r="86" spans="1:18" x14ac:dyDescent="0.25">
      <c r="A86" s="37" t="s">
        <v>98</v>
      </c>
      <c r="B86" s="38"/>
      <c r="C86" s="38"/>
      <c r="D86" s="39"/>
      <c r="E86" s="39"/>
      <c r="F86" s="39"/>
      <c r="G86" s="39"/>
      <c r="H86" s="39"/>
      <c r="I86" s="39"/>
      <c r="J86" s="39"/>
      <c r="K86" s="40"/>
      <c r="L86" s="40"/>
      <c r="M86" s="40"/>
      <c r="N86" s="41"/>
      <c r="O86" s="41"/>
      <c r="P86" s="41"/>
    </row>
    <row r="87" spans="1:18" ht="12" customHeight="1" x14ac:dyDescent="0.25">
      <c r="A87" s="42" t="s">
        <v>99</v>
      </c>
      <c r="B87" s="42"/>
      <c r="C87" s="42"/>
      <c r="D87" s="42"/>
      <c r="E87" s="42"/>
      <c r="F87" s="42"/>
      <c r="G87" s="42"/>
      <c r="H87" s="42"/>
      <c r="I87" s="42"/>
      <c r="J87" s="42"/>
      <c r="K87" s="41"/>
      <c r="L87" s="41"/>
      <c r="M87" s="41"/>
      <c r="N87" s="41"/>
      <c r="O87" s="41"/>
      <c r="P87" s="41"/>
    </row>
    <row r="88" spans="1:18" ht="14.25" customHeight="1" x14ac:dyDescent="0.25">
      <c r="A88" s="43" t="s">
        <v>100</v>
      </c>
      <c r="B88" s="43"/>
      <c r="C88" s="43"/>
      <c r="D88" s="43"/>
      <c r="E88" s="43"/>
      <c r="F88" s="43"/>
      <c r="G88" s="43"/>
      <c r="H88" s="43"/>
      <c r="I88" s="43"/>
      <c r="J88" s="43"/>
      <c r="K88" s="41"/>
      <c r="L88" s="41"/>
      <c r="M88" s="41"/>
      <c r="N88" s="41"/>
      <c r="O88" s="41"/>
      <c r="P88" s="41"/>
    </row>
    <row r="89" spans="1:18" ht="27" customHeight="1" x14ac:dyDescent="0.25">
      <c r="A89" s="42" t="s">
        <v>101</v>
      </c>
      <c r="B89" s="42"/>
      <c r="C89" s="42"/>
      <c r="D89" s="42"/>
      <c r="E89" s="42"/>
      <c r="F89" s="42"/>
      <c r="G89" s="42"/>
      <c r="H89" s="42"/>
      <c r="I89" s="42"/>
      <c r="J89" s="42"/>
      <c r="K89" s="41"/>
      <c r="L89" s="41"/>
      <c r="M89" s="41"/>
      <c r="N89" s="41"/>
      <c r="O89" s="41"/>
      <c r="P89" s="41"/>
    </row>
    <row r="90" spans="1:18" ht="42" customHeight="1" x14ac:dyDescent="0.25">
      <c r="A90" s="44"/>
      <c r="B90" s="45"/>
      <c r="C90" s="45"/>
      <c r="D90" s="45"/>
      <c r="E90" s="45"/>
      <c r="F90" s="45"/>
      <c r="G90" s="45"/>
      <c r="H90" s="45"/>
      <c r="I90" s="45"/>
      <c r="J90" s="45"/>
      <c r="K90" s="46"/>
      <c r="L90" s="46"/>
      <c r="M90" s="46"/>
      <c r="N90" s="47"/>
      <c r="O90" s="47"/>
      <c r="P90" s="48"/>
    </row>
    <row r="91" spans="1:18" s="28" customFormat="1" ht="14.4" x14ac:dyDescent="0.25">
      <c r="A91" s="49" t="s">
        <v>102</v>
      </c>
      <c r="N91" s="50" t="s">
        <v>103</v>
      </c>
      <c r="O91" s="50"/>
      <c r="P91" s="50"/>
    </row>
    <row r="92" spans="1:18" s="53" customFormat="1" ht="14.4" x14ac:dyDescent="0.25">
      <c r="A92" s="51" t="s">
        <v>104</v>
      </c>
      <c r="B92" s="46"/>
      <c r="C92" s="46"/>
      <c r="D92" s="46"/>
      <c r="E92" s="46"/>
      <c r="F92" s="46"/>
      <c r="G92" s="46"/>
      <c r="H92" s="46"/>
      <c r="I92" s="46"/>
      <c r="J92" s="46"/>
      <c r="K92" s="46"/>
      <c r="L92" s="46"/>
      <c r="M92" s="46"/>
      <c r="N92" s="52" t="s">
        <v>105</v>
      </c>
      <c r="O92" s="52"/>
      <c r="P92" s="52"/>
    </row>
    <row r="93" spans="1:18" ht="14.4" x14ac:dyDescent="0.25">
      <c r="A93" s="46"/>
      <c r="B93" s="46"/>
      <c r="C93" s="46"/>
      <c r="D93" s="46"/>
      <c r="E93" s="46"/>
      <c r="F93" s="46"/>
      <c r="G93" s="46"/>
      <c r="H93" s="46"/>
      <c r="I93" s="46"/>
      <c r="J93" s="46"/>
      <c r="K93" s="46"/>
      <c r="L93" s="46"/>
      <c r="M93" s="46"/>
      <c r="N93" s="46"/>
      <c r="O93" s="46"/>
      <c r="P93" s="41"/>
    </row>
    <row r="94" spans="1:18" x14ac:dyDescent="0.25">
      <c r="A94" s="38"/>
      <c r="B94" s="38"/>
      <c r="C94" s="38"/>
      <c r="D94" s="38"/>
      <c r="E94" s="38"/>
      <c r="F94" s="38"/>
      <c r="G94" s="38"/>
      <c r="H94" s="38"/>
      <c r="I94" s="38"/>
      <c r="J94" s="38"/>
      <c r="K94" s="38"/>
      <c r="L94" s="38"/>
      <c r="M94" s="38"/>
      <c r="N94" s="38"/>
      <c r="O94" s="38"/>
      <c r="P94" s="38"/>
    </row>
    <row r="95" spans="1:18" x14ac:dyDescent="0.25">
      <c r="A95" s="38"/>
      <c r="B95" s="38"/>
      <c r="C95" s="38"/>
      <c r="D95" s="38"/>
      <c r="E95" s="38"/>
      <c r="F95" s="38"/>
      <c r="G95" s="38"/>
      <c r="H95" s="38"/>
      <c r="I95" s="38"/>
      <c r="J95" s="38"/>
      <c r="K95" s="38"/>
      <c r="L95" s="38"/>
      <c r="M95" s="38"/>
      <c r="N95" s="38"/>
      <c r="O95" s="38"/>
      <c r="P95" s="38"/>
    </row>
    <row r="96" spans="1:18" x14ac:dyDescent="0.25">
      <c r="A96" s="38"/>
      <c r="B96" s="38"/>
      <c r="C96" s="38"/>
      <c r="D96" s="38"/>
      <c r="E96" s="38"/>
      <c r="F96" s="38"/>
      <c r="G96" s="38"/>
      <c r="H96" s="38"/>
      <c r="I96" s="38"/>
      <c r="J96" s="38"/>
      <c r="K96" s="38"/>
      <c r="L96" s="38"/>
      <c r="M96" s="38"/>
      <c r="N96" s="38"/>
      <c r="O96" s="38"/>
      <c r="P96" s="38"/>
    </row>
    <row r="97" spans="1:16" x14ac:dyDescent="0.25">
      <c r="A97" s="38"/>
      <c r="B97" s="38"/>
      <c r="C97" s="38"/>
      <c r="D97" s="38"/>
      <c r="E97" s="38"/>
      <c r="F97" s="38"/>
      <c r="G97" s="38"/>
      <c r="H97" s="38"/>
      <c r="I97" s="38"/>
      <c r="J97" s="38"/>
      <c r="K97" s="38"/>
      <c r="L97" s="38"/>
      <c r="M97" s="38"/>
      <c r="N97" s="38"/>
      <c r="O97" s="38"/>
      <c r="P97" s="38"/>
    </row>
    <row r="98" spans="1:16" x14ac:dyDescent="0.25">
      <c r="A98" s="38"/>
      <c r="B98" s="38"/>
      <c r="C98" s="38"/>
      <c r="D98" s="38"/>
      <c r="E98" s="38"/>
      <c r="F98" s="38"/>
      <c r="G98" s="38"/>
      <c r="H98" s="38"/>
      <c r="I98" s="38"/>
      <c r="J98" s="38"/>
      <c r="K98" s="38"/>
      <c r="L98" s="38"/>
      <c r="M98" s="38"/>
      <c r="N98" s="38"/>
      <c r="O98" s="38"/>
      <c r="P98" s="38"/>
    </row>
    <row r="99" spans="1:16" x14ac:dyDescent="0.25">
      <c r="A99" s="38"/>
      <c r="B99" s="38"/>
      <c r="C99" s="38"/>
      <c r="D99" s="38"/>
      <c r="E99" s="38"/>
      <c r="F99" s="38"/>
      <c r="G99" s="38"/>
      <c r="H99" s="38"/>
      <c r="I99" s="38"/>
      <c r="J99" s="38"/>
      <c r="K99" s="38"/>
      <c r="L99" s="38"/>
      <c r="M99" s="38"/>
      <c r="N99" s="38"/>
      <c r="O99" s="38"/>
      <c r="P99" s="38"/>
    </row>
    <row r="100" spans="1:16" x14ac:dyDescent="0.25">
      <c r="A100" s="38"/>
      <c r="B100" s="38"/>
      <c r="C100" s="38"/>
      <c r="D100" s="38"/>
      <c r="E100" s="38"/>
      <c r="F100" s="38"/>
      <c r="G100" s="38"/>
      <c r="H100" s="38"/>
      <c r="I100" s="38"/>
      <c r="J100" s="38"/>
      <c r="K100" s="38"/>
      <c r="L100" s="38"/>
      <c r="M100" s="38"/>
      <c r="N100" s="38"/>
      <c r="O100" s="38"/>
      <c r="P100" s="38"/>
    </row>
    <row r="101" spans="1:16" x14ac:dyDescent="0.25">
      <c r="A101" s="38"/>
      <c r="B101" s="38"/>
      <c r="C101" s="38"/>
      <c r="D101" s="38"/>
      <c r="E101" s="38"/>
      <c r="F101" s="38"/>
      <c r="G101" s="38"/>
      <c r="H101" s="38"/>
      <c r="I101" s="38"/>
      <c r="J101" s="38"/>
      <c r="K101" s="38"/>
      <c r="L101" s="38"/>
      <c r="M101" s="38"/>
      <c r="N101" s="38"/>
      <c r="O101" s="38"/>
      <c r="P101" s="38"/>
    </row>
    <row r="102" spans="1:16" x14ac:dyDescent="0.25">
      <c r="A102" s="38"/>
      <c r="B102" s="38"/>
      <c r="C102" s="38"/>
      <c r="D102" s="38"/>
      <c r="E102" s="38"/>
      <c r="F102" s="38"/>
      <c r="G102" s="38"/>
      <c r="H102" s="38"/>
      <c r="I102" s="38"/>
      <c r="J102" s="38"/>
      <c r="K102" s="38"/>
      <c r="L102" s="38"/>
      <c r="M102" s="38"/>
      <c r="N102" s="38"/>
      <c r="O102" s="38"/>
      <c r="P102" s="38"/>
    </row>
  </sheetData>
  <mergeCells count="15">
    <mergeCell ref="A89:J89"/>
    <mergeCell ref="N91:P91"/>
    <mergeCell ref="N92:P92"/>
    <mergeCell ref="A9:A10"/>
    <mergeCell ref="B9:B10"/>
    <mergeCell ref="C9:C10"/>
    <mergeCell ref="D9:P9"/>
    <mergeCell ref="A87:J87"/>
    <mergeCell ref="A88:J88"/>
    <mergeCell ref="A3:P3"/>
    <mergeCell ref="A4:P4"/>
    <mergeCell ref="A5:P5"/>
    <mergeCell ref="A6:P6"/>
    <mergeCell ref="A7:P7"/>
    <mergeCell ref="A8:P8"/>
  </mergeCells>
  <printOptions horizontalCentered="1"/>
  <pageMargins left="0" right="0" top="0.55000000000000004" bottom="0.42" header="0.3" footer="0.3"/>
  <pageSetup paperSize="5" scale="90" fitToHeight="3" orientation="landscape" r:id="rId1"/>
  <headerFooter>
    <oddFooter>&amp;CPg.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25BE-C781-4E4A-B711-B15DF0268553}">
  <sheetPr>
    <tabColor theme="4" tint="0.59999389629810485"/>
  </sheetPr>
  <dimension ref="A7:K190"/>
  <sheetViews>
    <sheetView showGridLines="0" topLeftCell="A161" zoomScale="145" zoomScaleNormal="145" workbookViewId="0">
      <selection activeCell="C161" sqref="C161"/>
    </sheetView>
  </sheetViews>
  <sheetFormatPr defaultColWidth="8.77734375" defaultRowHeight="13.2" x14ac:dyDescent="0.25"/>
  <cols>
    <col min="1" max="1" width="11.109375" style="70" customWidth="1"/>
    <col min="2" max="2" width="7.6640625" style="70" customWidth="1"/>
    <col min="3" max="3" width="25.6640625" style="71" customWidth="1"/>
    <col min="4" max="4" width="59.109375" style="57" customWidth="1"/>
    <col min="5" max="5" width="17.6640625" style="72" customWidth="1"/>
    <col min="6" max="6" width="39.33203125" style="57" customWidth="1"/>
    <col min="7" max="16384" width="8.77734375" style="57"/>
  </cols>
  <sheetData>
    <row r="7" spans="1:11" ht="15.6" customHeight="1" x14ac:dyDescent="0.25">
      <c r="A7" s="54"/>
      <c r="B7" s="55"/>
      <c r="C7" s="55"/>
      <c r="D7" s="55"/>
      <c r="E7" s="55"/>
      <c r="F7" s="56"/>
      <c r="G7" s="56"/>
      <c r="H7" s="56"/>
      <c r="I7" s="56"/>
      <c r="J7" s="56"/>
      <c r="K7" s="56"/>
    </row>
    <row r="8" spans="1:11" ht="15.6" customHeight="1" x14ac:dyDescent="0.25">
      <c r="A8" s="54" t="s">
        <v>106</v>
      </c>
      <c r="B8" s="55"/>
      <c r="C8" s="55"/>
      <c r="D8" s="55"/>
      <c r="E8" s="55"/>
      <c r="F8" s="58"/>
      <c r="G8" s="58"/>
      <c r="H8" s="58"/>
      <c r="I8" s="58"/>
      <c r="J8" s="58"/>
      <c r="K8" s="58"/>
    </row>
    <row r="9" spans="1:11" ht="21" customHeight="1" x14ac:dyDescent="0.25">
      <c r="A9" s="54" t="s">
        <v>107</v>
      </c>
      <c r="B9" s="55"/>
      <c r="C9" s="55"/>
      <c r="D9" s="55"/>
      <c r="E9" s="55"/>
    </row>
    <row r="10" spans="1:11" ht="15.6" customHeight="1" x14ac:dyDescent="0.25">
      <c r="A10" s="54" t="s">
        <v>108</v>
      </c>
      <c r="B10" s="55"/>
      <c r="C10" s="55"/>
      <c r="D10" s="55"/>
      <c r="E10" s="55"/>
    </row>
    <row r="11" spans="1:11" ht="34.200000000000003" customHeight="1" x14ac:dyDescent="0.25">
      <c r="A11" s="59" t="s">
        <v>109</v>
      </c>
      <c r="B11" s="59" t="s">
        <v>110</v>
      </c>
      <c r="C11" s="59" t="s">
        <v>111</v>
      </c>
      <c r="D11" s="59" t="s">
        <v>112</v>
      </c>
      <c r="E11" s="60" t="s">
        <v>113</v>
      </c>
    </row>
    <row r="12" spans="1:11" customFormat="1" ht="18" customHeight="1" x14ac:dyDescent="0.25">
      <c r="A12" s="61">
        <v>46296</v>
      </c>
      <c r="B12" s="62">
        <v>4900</v>
      </c>
      <c r="C12" s="62" t="s">
        <v>114</v>
      </c>
      <c r="D12" s="63" t="s">
        <v>115</v>
      </c>
      <c r="E12" s="64">
        <v>1196417.3799999999</v>
      </c>
    </row>
    <row r="13" spans="1:11" customFormat="1" ht="18.600000000000001" customHeight="1" x14ac:dyDescent="0.25">
      <c r="A13" s="61">
        <v>46296</v>
      </c>
      <c r="B13" s="62">
        <v>4902</v>
      </c>
      <c r="C13" s="62" t="s">
        <v>114</v>
      </c>
      <c r="D13" s="63" t="s">
        <v>116</v>
      </c>
      <c r="E13" s="64">
        <v>1268744.57</v>
      </c>
    </row>
    <row r="14" spans="1:11" customFormat="1" ht="16.95" customHeight="1" x14ac:dyDescent="0.25">
      <c r="A14" s="61">
        <v>46296</v>
      </c>
      <c r="B14" s="62">
        <v>4904</v>
      </c>
      <c r="C14" s="62" t="s">
        <v>114</v>
      </c>
      <c r="D14" s="63" t="s">
        <v>117</v>
      </c>
      <c r="E14" s="64">
        <v>553392</v>
      </c>
    </row>
    <row r="15" spans="1:11" customFormat="1" ht="52.8" x14ac:dyDescent="0.25">
      <c r="A15" s="61">
        <v>46296</v>
      </c>
      <c r="B15" s="62">
        <v>4928</v>
      </c>
      <c r="C15" s="65" t="s">
        <v>118</v>
      </c>
      <c r="D15" s="63" t="s">
        <v>119</v>
      </c>
      <c r="E15" s="64">
        <v>318600</v>
      </c>
    </row>
    <row r="16" spans="1:11" customFormat="1" ht="66" x14ac:dyDescent="0.25">
      <c r="A16" s="61">
        <v>46296</v>
      </c>
      <c r="B16" s="62">
        <v>4929</v>
      </c>
      <c r="C16" s="65" t="s">
        <v>120</v>
      </c>
      <c r="D16" s="63" t="s">
        <v>121</v>
      </c>
      <c r="E16" s="64">
        <v>318000</v>
      </c>
    </row>
    <row r="17" spans="1:5" customFormat="1" ht="52.8" x14ac:dyDescent="0.25">
      <c r="A17" s="61">
        <v>46296</v>
      </c>
      <c r="B17" s="62">
        <v>4932</v>
      </c>
      <c r="C17" s="62" t="s">
        <v>122</v>
      </c>
      <c r="D17" s="63" t="s">
        <v>123</v>
      </c>
      <c r="E17" s="64">
        <v>699485</v>
      </c>
    </row>
    <row r="18" spans="1:5" customFormat="1" ht="75.599999999999994" customHeight="1" x14ac:dyDescent="0.25">
      <c r="A18" s="61">
        <v>46296</v>
      </c>
      <c r="B18" s="62">
        <v>4936</v>
      </c>
      <c r="C18" s="65" t="s">
        <v>124</v>
      </c>
      <c r="D18" s="63" t="s">
        <v>125</v>
      </c>
      <c r="E18" s="64">
        <v>522445</v>
      </c>
    </row>
    <row r="19" spans="1:5" customFormat="1" ht="65.400000000000006" customHeight="1" x14ac:dyDescent="0.25">
      <c r="A19" s="61">
        <v>46296</v>
      </c>
      <c r="B19" s="62">
        <v>4941</v>
      </c>
      <c r="C19" s="65" t="s">
        <v>126</v>
      </c>
      <c r="D19" s="63" t="s">
        <v>127</v>
      </c>
      <c r="E19" s="64">
        <v>100000</v>
      </c>
    </row>
    <row r="20" spans="1:5" customFormat="1" ht="61.95" customHeight="1" x14ac:dyDescent="0.25">
      <c r="A20" s="61">
        <v>46296</v>
      </c>
      <c r="B20" s="62">
        <v>4948</v>
      </c>
      <c r="C20" s="65" t="s">
        <v>128</v>
      </c>
      <c r="D20" s="63" t="s">
        <v>129</v>
      </c>
      <c r="E20" s="64">
        <v>322100</v>
      </c>
    </row>
    <row r="21" spans="1:5" customFormat="1" ht="80.400000000000006" customHeight="1" x14ac:dyDescent="0.25">
      <c r="A21" s="61">
        <v>46296</v>
      </c>
      <c r="B21" s="62">
        <v>4955</v>
      </c>
      <c r="C21" s="65" t="s">
        <v>130</v>
      </c>
      <c r="D21" s="63" t="s">
        <v>131</v>
      </c>
      <c r="E21" s="64">
        <v>293654.8</v>
      </c>
    </row>
    <row r="22" spans="1:5" customFormat="1" ht="66.599999999999994" customHeight="1" x14ac:dyDescent="0.25">
      <c r="A22" s="61">
        <v>46296</v>
      </c>
      <c r="B22" s="62">
        <v>4962</v>
      </c>
      <c r="C22" s="65" t="s">
        <v>132</v>
      </c>
      <c r="D22" s="63" t="s">
        <v>133</v>
      </c>
      <c r="E22" s="64">
        <v>201448.89</v>
      </c>
    </row>
    <row r="23" spans="1:5" customFormat="1" ht="66.599999999999994" customHeight="1" x14ac:dyDescent="0.25">
      <c r="A23" s="61">
        <v>46296</v>
      </c>
      <c r="B23" s="62">
        <v>4963</v>
      </c>
      <c r="C23" s="65" t="s">
        <v>134</v>
      </c>
      <c r="D23" s="63" t="s">
        <v>135</v>
      </c>
      <c r="E23" s="64">
        <v>359299.22</v>
      </c>
    </row>
    <row r="24" spans="1:5" customFormat="1" ht="66.599999999999994" customHeight="1" x14ac:dyDescent="0.25">
      <c r="A24" s="61">
        <v>46296</v>
      </c>
      <c r="B24" s="62">
        <v>4965</v>
      </c>
      <c r="C24" s="65" t="s">
        <v>136</v>
      </c>
      <c r="D24" s="63" t="s">
        <v>137</v>
      </c>
      <c r="E24" s="64">
        <v>474376.2</v>
      </c>
    </row>
    <row r="25" spans="1:5" customFormat="1" ht="66.599999999999994" customHeight="1" x14ac:dyDescent="0.25">
      <c r="A25" s="61">
        <v>46296</v>
      </c>
      <c r="B25" s="62">
        <v>4966</v>
      </c>
      <c r="C25" s="65" t="s">
        <v>138</v>
      </c>
      <c r="D25" s="63" t="s">
        <v>139</v>
      </c>
      <c r="E25" s="64">
        <v>160760.25</v>
      </c>
    </row>
    <row r="26" spans="1:5" customFormat="1" ht="66.599999999999994" customHeight="1" x14ac:dyDescent="0.25">
      <c r="A26" s="61">
        <v>46296</v>
      </c>
      <c r="B26" s="62">
        <v>4967</v>
      </c>
      <c r="C26" s="65" t="s">
        <v>140</v>
      </c>
      <c r="D26" s="63" t="s">
        <v>141</v>
      </c>
      <c r="E26" s="64">
        <v>143194.98000000001</v>
      </c>
    </row>
    <row r="27" spans="1:5" customFormat="1" ht="79.95" customHeight="1" x14ac:dyDescent="0.25">
      <c r="A27" s="61">
        <v>46296</v>
      </c>
      <c r="B27" s="62">
        <v>4968</v>
      </c>
      <c r="C27" s="65" t="s">
        <v>142</v>
      </c>
      <c r="D27" s="63" t="s">
        <v>143</v>
      </c>
      <c r="E27" s="64">
        <v>362030.8</v>
      </c>
    </row>
    <row r="28" spans="1:5" customFormat="1" ht="79.95" customHeight="1" x14ac:dyDescent="0.25">
      <c r="A28" s="61">
        <v>46296</v>
      </c>
      <c r="B28" s="62">
        <v>4969</v>
      </c>
      <c r="C28" s="65" t="s">
        <v>144</v>
      </c>
      <c r="D28" s="63" t="s">
        <v>145</v>
      </c>
      <c r="E28" s="64">
        <v>169778.4</v>
      </c>
    </row>
    <row r="29" spans="1:5" customFormat="1" ht="79.95" customHeight="1" x14ac:dyDescent="0.25">
      <c r="A29" s="61">
        <v>46296</v>
      </c>
      <c r="B29" s="62">
        <v>4970</v>
      </c>
      <c r="C29" s="65" t="s">
        <v>146</v>
      </c>
      <c r="D29" s="63" t="s">
        <v>147</v>
      </c>
      <c r="E29" s="64">
        <v>179999.8</v>
      </c>
    </row>
    <row r="30" spans="1:5" customFormat="1" ht="84" customHeight="1" x14ac:dyDescent="0.25">
      <c r="A30" s="61">
        <v>46296</v>
      </c>
      <c r="B30" s="62">
        <v>4971</v>
      </c>
      <c r="C30" s="65" t="s">
        <v>148</v>
      </c>
      <c r="D30" s="63" t="s">
        <v>149</v>
      </c>
      <c r="E30" s="64">
        <v>136410.35999999999</v>
      </c>
    </row>
    <row r="31" spans="1:5" customFormat="1" ht="82.95" customHeight="1" x14ac:dyDescent="0.25">
      <c r="A31" s="61">
        <v>46296</v>
      </c>
      <c r="B31" s="62">
        <v>4972</v>
      </c>
      <c r="C31" s="65" t="s">
        <v>150</v>
      </c>
      <c r="D31" s="63" t="s">
        <v>151</v>
      </c>
      <c r="E31" s="64">
        <v>294378.77</v>
      </c>
    </row>
    <row r="32" spans="1:5" customFormat="1" ht="82.95" customHeight="1" x14ac:dyDescent="0.25">
      <c r="A32" s="61">
        <v>46296</v>
      </c>
      <c r="B32" s="62">
        <v>4973</v>
      </c>
      <c r="C32" s="65" t="s">
        <v>152</v>
      </c>
      <c r="D32" s="63" t="s">
        <v>153</v>
      </c>
      <c r="E32" s="64">
        <v>487500</v>
      </c>
    </row>
    <row r="33" spans="1:5" customFormat="1" ht="82.95" customHeight="1" x14ac:dyDescent="0.25">
      <c r="A33" s="61">
        <v>46296</v>
      </c>
      <c r="B33" s="62">
        <v>4974</v>
      </c>
      <c r="C33" s="65" t="s">
        <v>154</v>
      </c>
      <c r="D33" s="63" t="s">
        <v>155</v>
      </c>
      <c r="E33" s="64">
        <v>1297927.33</v>
      </c>
    </row>
    <row r="34" spans="1:5" customFormat="1" ht="82.95" customHeight="1" x14ac:dyDescent="0.25">
      <c r="A34" s="61">
        <v>46296</v>
      </c>
      <c r="B34" s="62">
        <v>4975</v>
      </c>
      <c r="C34" s="65" t="s">
        <v>156</v>
      </c>
      <c r="D34" s="63" t="s">
        <v>157</v>
      </c>
      <c r="E34" s="64">
        <v>1557500</v>
      </c>
    </row>
    <row r="35" spans="1:5" customFormat="1" ht="82.95" customHeight="1" x14ac:dyDescent="0.25">
      <c r="A35" s="61">
        <v>46296</v>
      </c>
      <c r="B35" s="62">
        <v>4976</v>
      </c>
      <c r="C35" s="65" t="s">
        <v>158</v>
      </c>
      <c r="D35" s="63" t="s">
        <v>159</v>
      </c>
      <c r="E35" s="64">
        <v>262500</v>
      </c>
    </row>
    <row r="36" spans="1:5" customFormat="1" ht="82.95" customHeight="1" x14ac:dyDescent="0.25">
      <c r="A36" s="61">
        <v>46296</v>
      </c>
      <c r="B36" s="62">
        <v>4978</v>
      </c>
      <c r="C36" s="65" t="s">
        <v>160</v>
      </c>
      <c r="D36" s="63" t="s">
        <v>161</v>
      </c>
      <c r="E36" s="64">
        <v>550000</v>
      </c>
    </row>
    <row r="37" spans="1:5" customFormat="1" ht="82.95" customHeight="1" x14ac:dyDescent="0.25">
      <c r="A37" s="61">
        <v>46296</v>
      </c>
      <c r="B37" s="62">
        <v>4979</v>
      </c>
      <c r="C37" s="65" t="s">
        <v>162</v>
      </c>
      <c r="D37" s="63" t="s">
        <v>163</v>
      </c>
      <c r="E37" s="64">
        <v>1163750</v>
      </c>
    </row>
    <row r="38" spans="1:5" customFormat="1" ht="82.95" customHeight="1" x14ac:dyDescent="0.25">
      <c r="A38" s="61">
        <v>46296</v>
      </c>
      <c r="B38" s="62">
        <v>4980</v>
      </c>
      <c r="C38" s="65" t="s">
        <v>164</v>
      </c>
      <c r="D38" s="63" t="s">
        <v>165</v>
      </c>
      <c r="E38" s="64">
        <v>729700</v>
      </c>
    </row>
    <row r="39" spans="1:5" customFormat="1" ht="82.95" customHeight="1" x14ac:dyDescent="0.25">
      <c r="A39" s="61">
        <v>46296</v>
      </c>
      <c r="B39" s="62">
        <v>4981</v>
      </c>
      <c r="C39" s="65" t="s">
        <v>166</v>
      </c>
      <c r="D39" s="63" t="s">
        <v>167</v>
      </c>
      <c r="E39" s="64">
        <v>788750</v>
      </c>
    </row>
    <row r="40" spans="1:5" customFormat="1" ht="82.95" customHeight="1" x14ac:dyDescent="0.25">
      <c r="A40" s="61">
        <v>46296</v>
      </c>
      <c r="B40" s="62">
        <v>4982</v>
      </c>
      <c r="C40" s="65" t="s">
        <v>168</v>
      </c>
      <c r="D40" s="63" t="s">
        <v>169</v>
      </c>
      <c r="E40" s="64">
        <v>2105000</v>
      </c>
    </row>
    <row r="41" spans="1:5" customFormat="1" ht="82.95" customHeight="1" x14ac:dyDescent="0.25">
      <c r="A41" s="61">
        <v>46296</v>
      </c>
      <c r="B41" s="62">
        <v>4983</v>
      </c>
      <c r="C41" s="65" t="s">
        <v>170</v>
      </c>
      <c r="D41" s="63" t="s">
        <v>171</v>
      </c>
      <c r="E41" s="64">
        <v>1012500</v>
      </c>
    </row>
    <row r="42" spans="1:5" customFormat="1" ht="82.95" customHeight="1" x14ac:dyDescent="0.25">
      <c r="A42" s="61">
        <v>46296</v>
      </c>
      <c r="B42" s="62">
        <v>4984</v>
      </c>
      <c r="C42" s="65" t="s">
        <v>172</v>
      </c>
      <c r="D42" s="63" t="s">
        <v>173</v>
      </c>
      <c r="E42" s="64">
        <v>877500</v>
      </c>
    </row>
    <row r="43" spans="1:5" customFormat="1" ht="82.95" customHeight="1" x14ac:dyDescent="0.25">
      <c r="A43" s="61">
        <v>46296</v>
      </c>
      <c r="B43" s="62">
        <v>4986</v>
      </c>
      <c r="C43" s="65" t="s">
        <v>174</v>
      </c>
      <c r="D43" s="63" t="s">
        <v>175</v>
      </c>
      <c r="E43" s="64">
        <v>3000000</v>
      </c>
    </row>
    <row r="44" spans="1:5" customFormat="1" ht="82.95" customHeight="1" x14ac:dyDescent="0.25">
      <c r="A44" s="61">
        <v>46297</v>
      </c>
      <c r="B44" s="62">
        <v>4988</v>
      </c>
      <c r="C44" s="65" t="s">
        <v>176</v>
      </c>
      <c r="D44" s="63" t="s">
        <v>177</v>
      </c>
      <c r="E44" s="64">
        <v>4458333.33</v>
      </c>
    </row>
    <row r="45" spans="1:5" customFormat="1" ht="82.95" customHeight="1" x14ac:dyDescent="0.25">
      <c r="A45" s="61">
        <v>46297</v>
      </c>
      <c r="B45" s="62">
        <v>4996</v>
      </c>
      <c r="C45" s="65" t="s">
        <v>178</v>
      </c>
      <c r="D45" s="63" t="s">
        <v>179</v>
      </c>
      <c r="E45" s="64">
        <v>27494</v>
      </c>
    </row>
    <row r="46" spans="1:5" customFormat="1" ht="82.95" customHeight="1" x14ac:dyDescent="0.25">
      <c r="A46" s="61">
        <v>46297</v>
      </c>
      <c r="B46" s="62">
        <v>4999</v>
      </c>
      <c r="C46" s="65" t="s">
        <v>180</v>
      </c>
      <c r="D46" s="63" t="s">
        <v>181</v>
      </c>
      <c r="E46" s="64">
        <v>500000</v>
      </c>
    </row>
    <row r="47" spans="1:5" customFormat="1" ht="82.95" customHeight="1" x14ac:dyDescent="0.25">
      <c r="A47" s="61">
        <v>46297</v>
      </c>
      <c r="B47" s="62">
        <v>5001</v>
      </c>
      <c r="C47" s="65" t="s">
        <v>182</v>
      </c>
      <c r="D47" s="63" t="s">
        <v>183</v>
      </c>
      <c r="E47" s="64">
        <v>36603.599999999999</v>
      </c>
    </row>
    <row r="48" spans="1:5" customFormat="1" ht="82.95" customHeight="1" x14ac:dyDescent="0.25">
      <c r="A48" s="61">
        <v>46297</v>
      </c>
      <c r="B48" s="62">
        <v>5002</v>
      </c>
      <c r="C48" s="65" t="s">
        <v>184</v>
      </c>
      <c r="D48" s="63" t="s">
        <v>185</v>
      </c>
      <c r="E48" s="64">
        <v>118000</v>
      </c>
    </row>
    <row r="49" spans="1:5" customFormat="1" ht="82.95" customHeight="1" x14ac:dyDescent="0.25">
      <c r="A49" s="61">
        <v>46297</v>
      </c>
      <c r="B49" s="62">
        <v>5004</v>
      </c>
      <c r="C49" s="65" t="s">
        <v>186</v>
      </c>
      <c r="D49" s="63" t="s">
        <v>187</v>
      </c>
      <c r="E49" s="64">
        <v>1914000</v>
      </c>
    </row>
    <row r="50" spans="1:5" customFormat="1" ht="82.95" customHeight="1" x14ac:dyDescent="0.25">
      <c r="A50" s="61">
        <v>46297</v>
      </c>
      <c r="B50" s="62">
        <v>5008</v>
      </c>
      <c r="C50" s="65" t="s">
        <v>188</v>
      </c>
      <c r="D50" s="63" t="s">
        <v>189</v>
      </c>
      <c r="E50" s="64">
        <v>181720</v>
      </c>
    </row>
    <row r="51" spans="1:5" customFormat="1" ht="82.95" customHeight="1" x14ac:dyDescent="0.25">
      <c r="A51" s="61">
        <v>46297</v>
      </c>
      <c r="B51" s="62">
        <v>5009</v>
      </c>
      <c r="C51" s="65" t="s">
        <v>190</v>
      </c>
      <c r="D51" s="63" t="s">
        <v>191</v>
      </c>
      <c r="E51" s="64">
        <v>371347.18000000005</v>
      </c>
    </row>
    <row r="52" spans="1:5" customFormat="1" ht="82.95" customHeight="1" x14ac:dyDescent="0.25">
      <c r="A52" s="61">
        <v>46297</v>
      </c>
      <c r="B52" s="62">
        <v>5010</v>
      </c>
      <c r="C52" s="65" t="s">
        <v>192</v>
      </c>
      <c r="D52" s="63" t="s">
        <v>193</v>
      </c>
      <c r="E52" s="64">
        <v>508041.92</v>
      </c>
    </row>
    <row r="53" spans="1:5" customFormat="1" ht="82.95" customHeight="1" x14ac:dyDescent="0.25">
      <c r="A53" s="61">
        <v>46297</v>
      </c>
      <c r="B53" s="62">
        <v>5012</v>
      </c>
      <c r="C53" s="65" t="s">
        <v>194</v>
      </c>
      <c r="D53" s="63" t="s">
        <v>195</v>
      </c>
      <c r="E53" s="64">
        <v>2145470.39</v>
      </c>
    </row>
    <row r="54" spans="1:5" customFormat="1" ht="82.95" customHeight="1" x14ac:dyDescent="0.25">
      <c r="A54" s="61">
        <v>46297</v>
      </c>
      <c r="B54" s="62">
        <v>5014</v>
      </c>
      <c r="C54" s="65" t="s">
        <v>196</v>
      </c>
      <c r="D54" s="63" t="s">
        <v>197</v>
      </c>
      <c r="E54" s="64">
        <v>1006000</v>
      </c>
    </row>
    <row r="55" spans="1:5" customFormat="1" ht="82.95" customHeight="1" x14ac:dyDescent="0.25">
      <c r="A55" s="61">
        <v>46297</v>
      </c>
      <c r="B55" s="62">
        <v>5016</v>
      </c>
      <c r="C55" s="65" t="s">
        <v>196</v>
      </c>
      <c r="D55" s="63" t="s">
        <v>198</v>
      </c>
      <c r="E55" s="64">
        <v>911121.35</v>
      </c>
    </row>
    <row r="56" spans="1:5" customFormat="1" ht="82.95" customHeight="1" x14ac:dyDescent="0.25">
      <c r="A56" s="61">
        <v>46301</v>
      </c>
      <c r="B56" s="62">
        <v>5045</v>
      </c>
      <c r="C56" s="65" t="s">
        <v>182</v>
      </c>
      <c r="D56" s="63" t="s">
        <v>199</v>
      </c>
      <c r="E56" s="64">
        <v>284773.22000000003</v>
      </c>
    </row>
    <row r="57" spans="1:5" customFormat="1" ht="82.95" customHeight="1" x14ac:dyDescent="0.25">
      <c r="A57" s="61">
        <v>46301</v>
      </c>
      <c r="B57" s="62">
        <v>5046</v>
      </c>
      <c r="C57" s="65" t="s">
        <v>200</v>
      </c>
      <c r="D57" s="63" t="s">
        <v>201</v>
      </c>
      <c r="E57" s="64">
        <v>114204</v>
      </c>
    </row>
    <row r="58" spans="1:5" customFormat="1" ht="82.95" customHeight="1" x14ac:dyDescent="0.25">
      <c r="A58" s="61">
        <v>46301</v>
      </c>
      <c r="B58" s="62">
        <v>5048</v>
      </c>
      <c r="C58" s="65" t="s">
        <v>202</v>
      </c>
      <c r="D58" s="63" t="s">
        <v>203</v>
      </c>
      <c r="E58" s="64">
        <v>29460.080000000002</v>
      </c>
    </row>
    <row r="59" spans="1:5" customFormat="1" ht="82.95" customHeight="1" x14ac:dyDescent="0.25">
      <c r="A59" s="61">
        <v>46301</v>
      </c>
      <c r="B59" s="62">
        <v>5051</v>
      </c>
      <c r="C59" s="65" t="s">
        <v>204</v>
      </c>
      <c r="D59" s="63" t="s">
        <v>205</v>
      </c>
      <c r="E59" s="64">
        <v>13900</v>
      </c>
    </row>
    <row r="60" spans="1:5" customFormat="1" ht="82.95" customHeight="1" x14ac:dyDescent="0.25">
      <c r="A60" s="61">
        <v>46301</v>
      </c>
      <c r="B60" s="62">
        <v>5065</v>
      </c>
      <c r="C60" s="65" t="s">
        <v>206</v>
      </c>
      <c r="D60" s="63" t="s">
        <v>207</v>
      </c>
      <c r="E60" s="64">
        <v>18003.59</v>
      </c>
    </row>
    <row r="61" spans="1:5" customFormat="1" ht="82.95" customHeight="1" x14ac:dyDescent="0.25">
      <c r="A61" s="61">
        <v>46301</v>
      </c>
      <c r="B61" s="62">
        <v>5067</v>
      </c>
      <c r="C61" s="65" t="s">
        <v>114</v>
      </c>
      <c r="D61" s="63" t="s">
        <v>208</v>
      </c>
      <c r="E61" s="64">
        <v>3890673.09</v>
      </c>
    </row>
    <row r="62" spans="1:5" customFormat="1" ht="82.95" customHeight="1" x14ac:dyDescent="0.25">
      <c r="A62" s="61">
        <v>46301</v>
      </c>
      <c r="B62" s="62">
        <v>5069</v>
      </c>
      <c r="C62" s="65" t="s">
        <v>209</v>
      </c>
      <c r="D62" s="63" t="s">
        <v>210</v>
      </c>
      <c r="E62" s="64">
        <v>120800</v>
      </c>
    </row>
    <row r="63" spans="1:5" customFormat="1" ht="28.2" customHeight="1" x14ac:dyDescent="0.25">
      <c r="A63" s="61">
        <v>46301</v>
      </c>
      <c r="B63" s="62">
        <v>5075</v>
      </c>
      <c r="C63" s="65" t="s">
        <v>196</v>
      </c>
      <c r="D63" s="63" t="s">
        <v>211</v>
      </c>
      <c r="E63" s="64">
        <v>20000</v>
      </c>
    </row>
    <row r="64" spans="1:5" customFormat="1" ht="39.6" x14ac:dyDescent="0.25">
      <c r="A64" s="61">
        <v>46302</v>
      </c>
      <c r="B64" s="62">
        <v>5100</v>
      </c>
      <c r="C64" s="65" t="s">
        <v>212</v>
      </c>
      <c r="D64" s="63" t="s">
        <v>213</v>
      </c>
      <c r="E64" s="64">
        <v>95000</v>
      </c>
    </row>
    <row r="65" spans="1:5" customFormat="1" ht="52.8" x14ac:dyDescent="0.25">
      <c r="A65" s="61">
        <v>46302</v>
      </c>
      <c r="B65" s="62">
        <v>5101</v>
      </c>
      <c r="C65" s="65" t="s">
        <v>214</v>
      </c>
      <c r="D65" s="63" t="s">
        <v>215</v>
      </c>
      <c r="E65" s="64">
        <v>82266</v>
      </c>
    </row>
    <row r="66" spans="1:5" customFormat="1" ht="53.4" customHeight="1" x14ac:dyDescent="0.25">
      <c r="A66" s="61">
        <v>46302</v>
      </c>
      <c r="B66" s="62">
        <v>5103</v>
      </c>
      <c r="C66" s="65" t="s">
        <v>216</v>
      </c>
      <c r="D66" s="63" t="s">
        <v>217</v>
      </c>
      <c r="E66" s="64">
        <v>61740.85</v>
      </c>
    </row>
    <row r="67" spans="1:5" customFormat="1" ht="52.8" x14ac:dyDescent="0.25">
      <c r="A67" s="61">
        <v>46302</v>
      </c>
      <c r="B67" s="62">
        <v>5108</v>
      </c>
      <c r="C67" s="65" t="s">
        <v>218</v>
      </c>
      <c r="D67" s="63" t="s">
        <v>219</v>
      </c>
      <c r="E67" s="64">
        <v>212777.4</v>
      </c>
    </row>
    <row r="68" spans="1:5" customFormat="1" ht="76.2" customHeight="1" x14ac:dyDescent="0.25">
      <c r="A68" s="61">
        <v>46302</v>
      </c>
      <c r="B68" s="62">
        <v>5114</v>
      </c>
      <c r="C68" s="65" t="s">
        <v>220</v>
      </c>
      <c r="D68" s="63" t="s">
        <v>221</v>
      </c>
      <c r="E68" s="64">
        <v>42952</v>
      </c>
    </row>
    <row r="69" spans="1:5" customFormat="1" ht="60" customHeight="1" x14ac:dyDescent="0.25">
      <c r="A69" s="61">
        <v>46302</v>
      </c>
      <c r="B69" s="62">
        <v>5129</v>
      </c>
      <c r="C69" s="65" t="s">
        <v>222</v>
      </c>
      <c r="D69" s="63" t="s">
        <v>223</v>
      </c>
      <c r="E69" s="64">
        <v>3655102.13</v>
      </c>
    </row>
    <row r="70" spans="1:5" customFormat="1" ht="76.2" customHeight="1" x14ac:dyDescent="0.25">
      <c r="A70" s="61">
        <v>46302</v>
      </c>
      <c r="B70" s="62">
        <v>5135</v>
      </c>
      <c r="C70" s="65" t="s">
        <v>224</v>
      </c>
      <c r="D70" s="63" t="s">
        <v>225</v>
      </c>
      <c r="E70" s="64">
        <v>111930.46</v>
      </c>
    </row>
    <row r="71" spans="1:5" customFormat="1" ht="63.6" customHeight="1" x14ac:dyDescent="0.25">
      <c r="A71" s="61">
        <v>46302</v>
      </c>
      <c r="B71" s="62">
        <v>5137</v>
      </c>
      <c r="C71" s="65" t="s">
        <v>226</v>
      </c>
      <c r="D71" s="63" t="s">
        <v>227</v>
      </c>
      <c r="E71" s="64">
        <v>32570</v>
      </c>
    </row>
    <row r="72" spans="1:5" customFormat="1" ht="66" x14ac:dyDescent="0.25">
      <c r="A72" s="61">
        <v>46302</v>
      </c>
      <c r="B72" s="62">
        <v>5139</v>
      </c>
      <c r="C72" s="65" t="s">
        <v>228</v>
      </c>
      <c r="D72" s="63" t="s">
        <v>229</v>
      </c>
      <c r="E72" s="64">
        <v>82854.14</v>
      </c>
    </row>
    <row r="73" spans="1:5" customFormat="1" ht="78.599999999999994" customHeight="1" x14ac:dyDescent="0.25">
      <c r="A73" s="61">
        <v>46302</v>
      </c>
      <c r="B73" s="62">
        <v>5143</v>
      </c>
      <c r="C73" s="65" t="s">
        <v>182</v>
      </c>
      <c r="D73" s="63" t="s">
        <v>230</v>
      </c>
      <c r="E73" s="64">
        <v>57379.7</v>
      </c>
    </row>
    <row r="74" spans="1:5" customFormat="1" ht="63" customHeight="1" x14ac:dyDescent="0.25">
      <c r="A74" s="61">
        <v>46304</v>
      </c>
      <c r="B74" s="62">
        <v>5158</v>
      </c>
      <c r="C74" s="65" t="s">
        <v>231</v>
      </c>
      <c r="D74" s="63" t="s">
        <v>232</v>
      </c>
      <c r="E74" s="64">
        <v>15292.8</v>
      </c>
    </row>
    <row r="75" spans="1:5" customFormat="1" ht="52.8" x14ac:dyDescent="0.25">
      <c r="A75" s="61">
        <v>46304</v>
      </c>
      <c r="B75" s="62">
        <v>5164</v>
      </c>
      <c r="C75" s="65" t="s">
        <v>233</v>
      </c>
      <c r="D75" s="63" t="s">
        <v>234</v>
      </c>
      <c r="E75" s="64">
        <v>267624</v>
      </c>
    </row>
    <row r="76" spans="1:5" customFormat="1" ht="59.4" customHeight="1" x14ac:dyDescent="0.25">
      <c r="A76" s="61">
        <v>46304</v>
      </c>
      <c r="B76" s="62">
        <v>5166</v>
      </c>
      <c r="C76" s="65" t="s">
        <v>235</v>
      </c>
      <c r="D76" s="63" t="s">
        <v>236</v>
      </c>
      <c r="E76" s="64">
        <v>9190.01</v>
      </c>
    </row>
    <row r="77" spans="1:5" customFormat="1" ht="83.4" customHeight="1" x14ac:dyDescent="0.25">
      <c r="A77" s="61">
        <v>46304</v>
      </c>
      <c r="B77" s="62">
        <v>5167</v>
      </c>
      <c r="C77" s="65" t="s">
        <v>237</v>
      </c>
      <c r="D77" s="63" t="s">
        <v>238</v>
      </c>
      <c r="E77" s="64">
        <v>178416</v>
      </c>
    </row>
    <row r="78" spans="1:5" customFormat="1" ht="83.4" customHeight="1" x14ac:dyDescent="0.25">
      <c r="A78" s="61">
        <v>46304</v>
      </c>
      <c r="B78" s="62">
        <v>5169</v>
      </c>
      <c r="C78" s="65" t="s">
        <v>239</v>
      </c>
      <c r="D78" s="63" t="s">
        <v>240</v>
      </c>
      <c r="E78" s="64">
        <v>244484.2</v>
      </c>
    </row>
    <row r="79" spans="1:5" customFormat="1" ht="52.8" x14ac:dyDescent="0.25">
      <c r="A79" s="61">
        <v>46304</v>
      </c>
      <c r="B79" s="62">
        <v>5172</v>
      </c>
      <c r="C79" s="65" t="s">
        <v>241</v>
      </c>
      <c r="D79" s="63" t="s">
        <v>242</v>
      </c>
      <c r="E79" s="64">
        <v>293010.76</v>
      </c>
    </row>
    <row r="80" spans="1:5" customFormat="1" ht="78.599999999999994" customHeight="1" x14ac:dyDescent="0.25">
      <c r="A80" s="61">
        <v>46304</v>
      </c>
      <c r="B80" s="62">
        <v>5184</v>
      </c>
      <c r="C80" s="65" t="s">
        <v>243</v>
      </c>
      <c r="D80" s="63" t="s">
        <v>244</v>
      </c>
      <c r="E80" s="64">
        <v>1500</v>
      </c>
    </row>
    <row r="81" spans="1:5" customFormat="1" ht="78.599999999999994" customHeight="1" x14ac:dyDescent="0.25">
      <c r="A81" s="61">
        <v>46304</v>
      </c>
      <c r="B81" s="62">
        <v>5192</v>
      </c>
      <c r="C81" s="65" t="s">
        <v>245</v>
      </c>
      <c r="D81" s="63" t="s">
        <v>246</v>
      </c>
      <c r="E81" s="64">
        <v>1928</v>
      </c>
    </row>
    <row r="82" spans="1:5" customFormat="1" ht="78.599999999999994" customHeight="1" x14ac:dyDescent="0.25">
      <c r="A82" s="61">
        <v>46304</v>
      </c>
      <c r="B82" s="62">
        <v>5195</v>
      </c>
      <c r="C82" s="65" t="s">
        <v>247</v>
      </c>
      <c r="D82" s="63" t="s">
        <v>248</v>
      </c>
      <c r="E82" s="64">
        <v>380010.21</v>
      </c>
    </row>
    <row r="83" spans="1:5" customFormat="1" ht="45" customHeight="1" x14ac:dyDescent="0.25">
      <c r="A83" s="61">
        <v>46304</v>
      </c>
      <c r="B83" s="62">
        <v>5199</v>
      </c>
      <c r="C83" s="65" t="s">
        <v>196</v>
      </c>
      <c r="D83" s="63" t="s">
        <v>249</v>
      </c>
      <c r="E83" s="64">
        <v>7419508.4199999999</v>
      </c>
    </row>
    <row r="84" spans="1:5" customFormat="1" ht="45" customHeight="1" x14ac:dyDescent="0.25">
      <c r="A84" s="61">
        <v>46304</v>
      </c>
      <c r="B84" s="62">
        <v>5202</v>
      </c>
      <c r="C84" s="65" t="s">
        <v>196</v>
      </c>
      <c r="D84" s="63" t="s">
        <v>250</v>
      </c>
      <c r="E84" s="64">
        <v>7748426.5800000001</v>
      </c>
    </row>
    <row r="85" spans="1:5" customFormat="1" ht="45" customHeight="1" x14ac:dyDescent="0.25">
      <c r="A85" s="61">
        <v>46304</v>
      </c>
      <c r="B85" s="62">
        <v>5203</v>
      </c>
      <c r="C85" s="65" t="s">
        <v>196</v>
      </c>
      <c r="D85" s="63" t="s">
        <v>251</v>
      </c>
      <c r="E85" s="64">
        <v>2000000</v>
      </c>
    </row>
    <row r="86" spans="1:5" customFormat="1" ht="45" customHeight="1" x14ac:dyDescent="0.25">
      <c r="A86" s="61">
        <v>46304</v>
      </c>
      <c r="B86" s="62">
        <v>5205</v>
      </c>
      <c r="C86" s="65" t="s">
        <v>196</v>
      </c>
      <c r="D86" s="63" t="s">
        <v>252</v>
      </c>
      <c r="E86" s="64">
        <v>583334</v>
      </c>
    </row>
    <row r="87" spans="1:5" customFormat="1" ht="45" customHeight="1" x14ac:dyDescent="0.25">
      <c r="A87" s="61">
        <v>46304</v>
      </c>
      <c r="B87" s="62">
        <v>5208</v>
      </c>
      <c r="C87" s="65" t="s">
        <v>253</v>
      </c>
      <c r="D87" s="63" t="s">
        <v>254</v>
      </c>
      <c r="E87" s="64">
        <v>74328</v>
      </c>
    </row>
    <row r="88" spans="1:5" customFormat="1" ht="61.95" customHeight="1" x14ac:dyDescent="0.25">
      <c r="A88" s="61">
        <v>46304</v>
      </c>
      <c r="B88" s="62">
        <v>5209</v>
      </c>
      <c r="C88" s="65" t="s">
        <v>196</v>
      </c>
      <c r="D88" s="63" t="s">
        <v>255</v>
      </c>
      <c r="E88" s="64">
        <v>1525768</v>
      </c>
    </row>
    <row r="89" spans="1:5" customFormat="1" ht="61.95" customHeight="1" x14ac:dyDescent="0.25">
      <c r="A89" s="61">
        <v>46304</v>
      </c>
      <c r="B89" s="62">
        <v>5211</v>
      </c>
      <c r="C89" s="65" t="s">
        <v>256</v>
      </c>
      <c r="D89" s="63" t="s">
        <v>257</v>
      </c>
      <c r="E89" s="64">
        <v>76300</v>
      </c>
    </row>
    <row r="90" spans="1:5" customFormat="1" ht="61.95" customHeight="1" x14ac:dyDescent="0.25">
      <c r="A90" s="61">
        <v>46304</v>
      </c>
      <c r="B90" s="62">
        <v>5213</v>
      </c>
      <c r="C90" s="65" t="s">
        <v>258</v>
      </c>
      <c r="D90" s="63" t="s">
        <v>259</v>
      </c>
      <c r="E90" s="64">
        <v>22000</v>
      </c>
    </row>
    <row r="91" spans="1:5" customFormat="1" ht="26.4" x14ac:dyDescent="0.25">
      <c r="A91" s="61">
        <v>46307</v>
      </c>
      <c r="B91" s="62">
        <v>5230</v>
      </c>
      <c r="C91" s="65" t="s">
        <v>196</v>
      </c>
      <c r="D91" s="63" t="s">
        <v>260</v>
      </c>
      <c r="E91" s="64">
        <v>1262100</v>
      </c>
    </row>
    <row r="92" spans="1:5" customFormat="1" ht="76.95" customHeight="1" x14ac:dyDescent="0.25">
      <c r="A92" s="61">
        <v>46307</v>
      </c>
      <c r="B92" s="62">
        <v>5238</v>
      </c>
      <c r="C92" s="65" t="s">
        <v>261</v>
      </c>
      <c r="D92" s="63" t="s">
        <v>262</v>
      </c>
      <c r="E92" s="64">
        <v>13272260.5</v>
      </c>
    </row>
    <row r="93" spans="1:5" customFormat="1" ht="54" customHeight="1" x14ac:dyDescent="0.25">
      <c r="A93" s="61">
        <v>46307</v>
      </c>
      <c r="B93" s="62">
        <v>5241</v>
      </c>
      <c r="C93" s="65" t="s">
        <v>263</v>
      </c>
      <c r="D93" s="63" t="s">
        <v>264</v>
      </c>
      <c r="E93" s="64">
        <v>2755084</v>
      </c>
    </row>
    <row r="94" spans="1:5" customFormat="1" ht="70.95" customHeight="1" x14ac:dyDescent="0.25">
      <c r="A94" s="61">
        <v>46307</v>
      </c>
      <c r="B94" s="62">
        <v>5242</v>
      </c>
      <c r="C94" s="65" t="s">
        <v>265</v>
      </c>
      <c r="D94" s="63" t="s">
        <v>266</v>
      </c>
      <c r="E94" s="64">
        <v>72953</v>
      </c>
    </row>
    <row r="95" spans="1:5" customFormat="1" ht="70.95" customHeight="1" x14ac:dyDescent="0.25">
      <c r="A95" s="61">
        <v>46307</v>
      </c>
      <c r="B95" s="62">
        <v>5244</v>
      </c>
      <c r="C95" s="65" t="s">
        <v>265</v>
      </c>
      <c r="D95" s="63" t="s">
        <v>267</v>
      </c>
      <c r="E95" s="64">
        <v>33288</v>
      </c>
    </row>
    <row r="96" spans="1:5" customFormat="1" ht="70.95" customHeight="1" x14ac:dyDescent="0.25">
      <c r="A96" s="61">
        <v>46307</v>
      </c>
      <c r="B96" s="62">
        <v>5249</v>
      </c>
      <c r="C96" s="65" t="s">
        <v>268</v>
      </c>
      <c r="D96" s="63" t="s">
        <v>269</v>
      </c>
      <c r="E96" s="64">
        <v>501169.6</v>
      </c>
    </row>
    <row r="97" spans="1:5" customFormat="1" ht="70.95" customHeight="1" x14ac:dyDescent="0.25">
      <c r="A97" s="61">
        <v>46307</v>
      </c>
      <c r="B97" s="62">
        <v>5252</v>
      </c>
      <c r="C97" s="65" t="s">
        <v>270</v>
      </c>
      <c r="D97" s="63" t="s">
        <v>271</v>
      </c>
      <c r="E97" s="64">
        <v>106000</v>
      </c>
    </row>
    <row r="98" spans="1:5" customFormat="1" ht="70.95" customHeight="1" x14ac:dyDescent="0.25">
      <c r="A98" s="61">
        <v>46307</v>
      </c>
      <c r="B98" s="62">
        <v>5253</v>
      </c>
      <c r="C98" s="65" t="s">
        <v>272</v>
      </c>
      <c r="D98" s="63" t="s">
        <v>273</v>
      </c>
      <c r="E98" s="64">
        <v>190000.53</v>
      </c>
    </row>
    <row r="99" spans="1:5" customFormat="1" ht="70.95" customHeight="1" x14ac:dyDescent="0.25">
      <c r="A99" s="61">
        <v>46307</v>
      </c>
      <c r="B99" s="62">
        <v>5255</v>
      </c>
      <c r="C99" s="65" t="s">
        <v>274</v>
      </c>
      <c r="D99" s="63" t="s">
        <v>275</v>
      </c>
      <c r="E99" s="64">
        <v>354000</v>
      </c>
    </row>
    <row r="100" spans="1:5" customFormat="1" ht="70.95" customHeight="1" x14ac:dyDescent="0.25">
      <c r="A100" s="61">
        <v>46307</v>
      </c>
      <c r="B100" s="62">
        <v>5257</v>
      </c>
      <c r="C100" s="65" t="s">
        <v>136</v>
      </c>
      <c r="D100" s="63" t="s">
        <v>276</v>
      </c>
      <c r="E100" s="64">
        <v>10999.55</v>
      </c>
    </row>
    <row r="101" spans="1:5" customFormat="1" ht="70.95" customHeight="1" x14ac:dyDescent="0.25">
      <c r="A101" s="61">
        <v>46307</v>
      </c>
      <c r="B101" s="62">
        <v>5272</v>
      </c>
      <c r="C101" s="65" t="s">
        <v>277</v>
      </c>
      <c r="D101" s="63" t="s">
        <v>278</v>
      </c>
      <c r="E101" s="64">
        <v>1837887.92</v>
      </c>
    </row>
    <row r="102" spans="1:5" customFormat="1" ht="88.2" customHeight="1" x14ac:dyDescent="0.25">
      <c r="A102" s="61">
        <v>46308</v>
      </c>
      <c r="B102" s="62">
        <v>5281</v>
      </c>
      <c r="C102" s="65" t="s">
        <v>279</v>
      </c>
      <c r="D102" s="63" t="s">
        <v>280</v>
      </c>
      <c r="E102" s="64">
        <v>95349.11</v>
      </c>
    </row>
    <row r="103" spans="1:5" customFormat="1" ht="88.2" customHeight="1" x14ac:dyDescent="0.25">
      <c r="A103" s="61">
        <v>46308</v>
      </c>
      <c r="B103" s="62">
        <v>5283</v>
      </c>
      <c r="C103" s="65" t="s">
        <v>281</v>
      </c>
      <c r="D103" s="63" t="s">
        <v>282</v>
      </c>
      <c r="E103" s="64">
        <v>394509.38</v>
      </c>
    </row>
    <row r="104" spans="1:5" customFormat="1" ht="88.2" customHeight="1" x14ac:dyDescent="0.25">
      <c r="A104" s="61">
        <v>46308</v>
      </c>
      <c r="B104" s="62">
        <v>5285</v>
      </c>
      <c r="C104" s="65" t="s">
        <v>283</v>
      </c>
      <c r="D104" s="63" t="s">
        <v>284</v>
      </c>
      <c r="E104" s="64">
        <v>70000</v>
      </c>
    </row>
    <row r="105" spans="1:5" customFormat="1" ht="88.2" customHeight="1" x14ac:dyDescent="0.25">
      <c r="A105" s="61">
        <v>46308</v>
      </c>
      <c r="B105" s="62">
        <v>5289</v>
      </c>
      <c r="C105" s="65" t="s">
        <v>206</v>
      </c>
      <c r="D105" s="63" t="s">
        <v>285</v>
      </c>
      <c r="E105" s="64">
        <v>35859.72</v>
      </c>
    </row>
    <row r="106" spans="1:5" customFormat="1" ht="65.400000000000006" customHeight="1" x14ac:dyDescent="0.25">
      <c r="A106" s="61">
        <v>46308</v>
      </c>
      <c r="B106" s="62">
        <v>5291</v>
      </c>
      <c r="C106" s="65" t="s">
        <v>228</v>
      </c>
      <c r="D106" s="63" t="s">
        <v>286</v>
      </c>
      <c r="E106" s="64">
        <v>70000</v>
      </c>
    </row>
    <row r="107" spans="1:5" customFormat="1" ht="65.400000000000006" customHeight="1" x14ac:dyDescent="0.25">
      <c r="A107" s="61">
        <v>46308</v>
      </c>
      <c r="B107" s="62">
        <v>5293</v>
      </c>
      <c r="C107" s="65" t="s">
        <v>287</v>
      </c>
      <c r="D107" s="63" t="s">
        <v>288</v>
      </c>
      <c r="E107" s="64">
        <v>19470</v>
      </c>
    </row>
    <row r="108" spans="1:5" customFormat="1" ht="65.400000000000006" customHeight="1" x14ac:dyDescent="0.25">
      <c r="A108" s="61">
        <v>46308</v>
      </c>
      <c r="B108" s="62">
        <v>5295</v>
      </c>
      <c r="C108" s="65" t="s">
        <v>204</v>
      </c>
      <c r="D108" s="63" t="s">
        <v>289</v>
      </c>
      <c r="E108" s="64">
        <v>70700</v>
      </c>
    </row>
    <row r="109" spans="1:5" customFormat="1" x14ac:dyDescent="0.25">
      <c r="A109" s="61">
        <v>46309</v>
      </c>
      <c r="B109" s="62">
        <v>5298</v>
      </c>
      <c r="C109" s="65" t="s">
        <v>114</v>
      </c>
      <c r="D109" s="63" t="s">
        <v>290</v>
      </c>
      <c r="E109" s="64">
        <v>23576119.540000003</v>
      </c>
    </row>
    <row r="110" spans="1:5" customFormat="1" x14ac:dyDescent="0.25">
      <c r="A110" s="61">
        <v>46309</v>
      </c>
      <c r="B110" s="62">
        <v>5300</v>
      </c>
      <c r="C110" s="65" t="s">
        <v>114</v>
      </c>
      <c r="D110" s="63" t="s">
        <v>291</v>
      </c>
      <c r="E110" s="64">
        <v>11750223.129999999</v>
      </c>
    </row>
    <row r="111" spans="1:5" customFormat="1" x14ac:dyDescent="0.25">
      <c r="A111" s="61">
        <v>46309</v>
      </c>
      <c r="B111" s="62">
        <v>5302</v>
      </c>
      <c r="C111" s="65" t="s">
        <v>196</v>
      </c>
      <c r="D111" s="63" t="s">
        <v>292</v>
      </c>
      <c r="E111" s="64">
        <v>2821000</v>
      </c>
    </row>
    <row r="112" spans="1:5" customFormat="1" x14ac:dyDescent="0.25">
      <c r="A112" s="61">
        <v>46309</v>
      </c>
      <c r="B112" s="62">
        <v>5304</v>
      </c>
      <c r="C112" s="65" t="s">
        <v>114</v>
      </c>
      <c r="D112" s="63" t="s">
        <v>293</v>
      </c>
      <c r="E112" s="64">
        <v>4995959.95</v>
      </c>
    </row>
    <row r="113" spans="1:5" customFormat="1" x14ac:dyDescent="0.25">
      <c r="A113" s="61">
        <v>46309</v>
      </c>
      <c r="B113" s="62">
        <v>5306</v>
      </c>
      <c r="C113" s="65" t="s">
        <v>114</v>
      </c>
      <c r="D113" s="63" t="s">
        <v>294</v>
      </c>
      <c r="E113" s="64">
        <v>2196274.5</v>
      </c>
    </row>
    <row r="114" spans="1:5" customFormat="1" x14ac:dyDescent="0.25">
      <c r="A114" s="61">
        <v>46309</v>
      </c>
      <c r="B114" s="62">
        <v>5308</v>
      </c>
      <c r="C114" s="65" t="s">
        <v>114</v>
      </c>
      <c r="D114" s="63" t="s">
        <v>295</v>
      </c>
      <c r="E114" s="64">
        <v>1070467.6499999999</v>
      </c>
    </row>
    <row r="115" spans="1:5" customFormat="1" x14ac:dyDescent="0.25">
      <c r="A115" s="61">
        <v>46309</v>
      </c>
      <c r="B115" s="62">
        <v>5310</v>
      </c>
      <c r="C115" s="65" t="s">
        <v>114</v>
      </c>
      <c r="D115" s="63" t="s">
        <v>296</v>
      </c>
      <c r="E115" s="64">
        <v>706931.67</v>
      </c>
    </row>
    <row r="116" spans="1:5" customFormat="1" x14ac:dyDescent="0.25">
      <c r="A116" s="61">
        <v>46309</v>
      </c>
      <c r="B116" s="62">
        <v>5312</v>
      </c>
      <c r="C116" s="65" t="s">
        <v>196</v>
      </c>
      <c r="D116" s="63" t="s">
        <v>297</v>
      </c>
      <c r="E116" s="64">
        <v>20000</v>
      </c>
    </row>
    <row r="117" spans="1:5" customFormat="1" x14ac:dyDescent="0.25">
      <c r="A117" s="61">
        <v>46309</v>
      </c>
      <c r="B117" s="62">
        <v>5314</v>
      </c>
      <c r="C117" s="65" t="s">
        <v>114</v>
      </c>
      <c r="D117" s="63" t="s">
        <v>298</v>
      </c>
      <c r="E117" s="64">
        <v>138348</v>
      </c>
    </row>
    <row r="118" spans="1:5" customFormat="1" x14ac:dyDescent="0.25">
      <c r="A118" s="61">
        <v>46309</v>
      </c>
      <c r="B118" s="62">
        <v>5316</v>
      </c>
      <c r="C118" s="65" t="s">
        <v>114</v>
      </c>
      <c r="D118" s="63" t="s">
        <v>299</v>
      </c>
      <c r="E118" s="64">
        <v>55339.199999999997</v>
      </c>
    </row>
    <row r="119" spans="1:5" customFormat="1" x14ac:dyDescent="0.25">
      <c r="A119" s="61">
        <v>46309</v>
      </c>
      <c r="B119" s="62">
        <v>5318</v>
      </c>
      <c r="C119" s="65" t="s">
        <v>114</v>
      </c>
      <c r="D119" s="63" t="s">
        <v>300</v>
      </c>
      <c r="E119" s="64">
        <v>80703</v>
      </c>
    </row>
    <row r="120" spans="1:5" customFormat="1" x14ac:dyDescent="0.25">
      <c r="A120" s="61">
        <v>46309</v>
      </c>
      <c r="B120" s="62">
        <v>5320</v>
      </c>
      <c r="C120" s="65" t="s">
        <v>114</v>
      </c>
      <c r="D120" s="63" t="s">
        <v>301</v>
      </c>
      <c r="E120" s="64">
        <v>26489023.210000001</v>
      </c>
    </row>
    <row r="121" spans="1:5" customFormat="1" ht="51" customHeight="1" x14ac:dyDescent="0.25">
      <c r="A121" s="61">
        <v>46309</v>
      </c>
      <c r="B121" s="62">
        <v>5332</v>
      </c>
      <c r="C121" s="65" t="s">
        <v>302</v>
      </c>
      <c r="D121" s="63" t="s">
        <v>303</v>
      </c>
      <c r="E121" s="64">
        <v>22028</v>
      </c>
    </row>
    <row r="122" spans="1:5" customFormat="1" ht="62.4" customHeight="1" x14ac:dyDescent="0.25">
      <c r="A122" s="61">
        <v>46309</v>
      </c>
      <c r="B122" s="62">
        <v>5335</v>
      </c>
      <c r="C122" s="65" t="s">
        <v>304</v>
      </c>
      <c r="D122" s="63" t="s">
        <v>305</v>
      </c>
      <c r="E122" s="64">
        <v>294915.59999999998</v>
      </c>
    </row>
    <row r="123" spans="1:5" customFormat="1" ht="65.400000000000006" customHeight="1" x14ac:dyDescent="0.25">
      <c r="A123" s="61">
        <v>46309</v>
      </c>
      <c r="B123" s="62">
        <v>5337</v>
      </c>
      <c r="C123" s="65" t="s">
        <v>140</v>
      </c>
      <c r="D123" s="63" t="s">
        <v>306</v>
      </c>
      <c r="E123" s="64">
        <v>572779.93000000005</v>
      </c>
    </row>
    <row r="124" spans="1:5" customFormat="1" ht="65.400000000000006" customHeight="1" x14ac:dyDescent="0.25">
      <c r="A124" s="61">
        <v>46309</v>
      </c>
      <c r="B124" s="62">
        <v>5339</v>
      </c>
      <c r="C124" s="65" t="s">
        <v>307</v>
      </c>
      <c r="D124" s="63" t="s">
        <v>308</v>
      </c>
      <c r="E124" s="64">
        <v>86849</v>
      </c>
    </row>
    <row r="125" spans="1:5" customFormat="1" ht="66" x14ac:dyDescent="0.25">
      <c r="A125" s="61">
        <v>46310</v>
      </c>
      <c r="B125" s="62">
        <v>5345</v>
      </c>
      <c r="C125" s="65" t="s">
        <v>309</v>
      </c>
      <c r="D125" s="63" t="s">
        <v>310</v>
      </c>
      <c r="E125" s="64">
        <v>300000</v>
      </c>
    </row>
    <row r="126" spans="1:5" customFormat="1" ht="57.6" customHeight="1" x14ac:dyDescent="0.25">
      <c r="A126" s="61">
        <v>46310</v>
      </c>
      <c r="B126" s="62">
        <v>5347</v>
      </c>
      <c r="C126" s="65" t="s">
        <v>311</v>
      </c>
      <c r="D126" s="63" t="s">
        <v>312</v>
      </c>
      <c r="E126" s="64">
        <v>1444600</v>
      </c>
    </row>
    <row r="127" spans="1:5" customFormat="1" ht="57.6" customHeight="1" x14ac:dyDescent="0.25">
      <c r="A127" s="61">
        <v>46310</v>
      </c>
      <c r="B127" s="62">
        <v>5351</v>
      </c>
      <c r="C127" s="65" t="s">
        <v>313</v>
      </c>
      <c r="D127" s="63" t="s">
        <v>314</v>
      </c>
      <c r="E127" s="64">
        <v>161573.10999999999</v>
      </c>
    </row>
    <row r="128" spans="1:5" customFormat="1" ht="57.6" customHeight="1" x14ac:dyDescent="0.25">
      <c r="A128" s="61">
        <v>46310</v>
      </c>
      <c r="B128" s="62">
        <v>5353</v>
      </c>
      <c r="C128" s="65" t="s">
        <v>315</v>
      </c>
      <c r="D128" s="63" t="s">
        <v>316</v>
      </c>
      <c r="E128" s="64">
        <v>912260.87</v>
      </c>
    </row>
    <row r="129" spans="1:5" customFormat="1" ht="59.4" customHeight="1" x14ac:dyDescent="0.25">
      <c r="A129" s="61">
        <v>46310</v>
      </c>
      <c r="B129" s="62">
        <v>5355</v>
      </c>
      <c r="C129" s="65" t="s">
        <v>317</v>
      </c>
      <c r="D129" s="63" t="s">
        <v>318</v>
      </c>
      <c r="E129" s="64">
        <v>274583.32</v>
      </c>
    </row>
    <row r="130" spans="1:5" customFormat="1" ht="52.8" x14ac:dyDescent="0.25">
      <c r="A130" s="61">
        <v>46311</v>
      </c>
      <c r="B130" s="62">
        <v>5370</v>
      </c>
      <c r="C130" s="65" t="s">
        <v>319</v>
      </c>
      <c r="D130" s="63" t="s">
        <v>320</v>
      </c>
      <c r="E130" s="64">
        <v>1538140</v>
      </c>
    </row>
    <row r="131" spans="1:5" customFormat="1" ht="52.8" x14ac:dyDescent="0.25">
      <c r="A131" s="61">
        <v>46311</v>
      </c>
      <c r="B131" s="62">
        <v>5375</v>
      </c>
      <c r="C131" s="65" t="s">
        <v>130</v>
      </c>
      <c r="D131" s="63" t="s">
        <v>321</v>
      </c>
      <c r="E131" s="64">
        <v>1174619.2</v>
      </c>
    </row>
    <row r="132" spans="1:5" customFormat="1" ht="79.95" customHeight="1" x14ac:dyDescent="0.25">
      <c r="A132" s="61">
        <v>46311</v>
      </c>
      <c r="B132" s="62">
        <v>5381</v>
      </c>
      <c r="C132" s="65" t="s">
        <v>322</v>
      </c>
      <c r="D132" s="63" t="s">
        <v>323</v>
      </c>
      <c r="E132" s="64">
        <v>7396.7</v>
      </c>
    </row>
    <row r="133" spans="1:5" customFormat="1" ht="52.8" x14ac:dyDescent="0.25">
      <c r="A133" s="61">
        <v>46311</v>
      </c>
      <c r="B133" s="62">
        <v>5383</v>
      </c>
      <c r="C133" s="65" t="s">
        <v>118</v>
      </c>
      <c r="D133" s="63" t="s">
        <v>324</v>
      </c>
      <c r="E133" s="64">
        <v>181366</v>
      </c>
    </row>
    <row r="134" spans="1:5" customFormat="1" ht="65.400000000000006" customHeight="1" x14ac:dyDescent="0.25">
      <c r="A134" s="61">
        <v>46311</v>
      </c>
      <c r="B134" s="62">
        <v>5386</v>
      </c>
      <c r="C134" s="65" t="s">
        <v>325</v>
      </c>
      <c r="D134" s="63" t="s">
        <v>326</v>
      </c>
      <c r="E134" s="64">
        <v>77100</v>
      </c>
    </row>
    <row r="135" spans="1:5" customFormat="1" ht="51" customHeight="1" x14ac:dyDescent="0.25">
      <c r="A135" s="61">
        <v>46311</v>
      </c>
      <c r="B135" s="62">
        <v>5388</v>
      </c>
      <c r="C135" s="65" t="s">
        <v>114</v>
      </c>
      <c r="D135" s="63" t="s">
        <v>327</v>
      </c>
      <c r="E135" s="64">
        <v>2610673.1</v>
      </c>
    </row>
    <row r="136" spans="1:5" customFormat="1" ht="52.8" x14ac:dyDescent="0.25">
      <c r="A136" s="61">
        <v>46314</v>
      </c>
      <c r="B136" s="62">
        <v>5440</v>
      </c>
      <c r="C136" s="65" t="s">
        <v>328</v>
      </c>
      <c r="D136" s="63" t="s">
        <v>329</v>
      </c>
      <c r="E136" s="64">
        <v>46138</v>
      </c>
    </row>
    <row r="137" spans="1:5" customFormat="1" ht="52.8" x14ac:dyDescent="0.25">
      <c r="A137" s="61">
        <v>46314</v>
      </c>
      <c r="B137" s="62">
        <v>5441</v>
      </c>
      <c r="C137" s="65" t="s">
        <v>124</v>
      </c>
      <c r="D137" s="63" t="s">
        <v>330</v>
      </c>
      <c r="E137" s="64">
        <v>1219038.33</v>
      </c>
    </row>
    <row r="138" spans="1:5" customFormat="1" ht="66.599999999999994" customHeight="1" x14ac:dyDescent="0.25">
      <c r="A138" s="61">
        <v>46314</v>
      </c>
      <c r="B138" s="62">
        <v>5442</v>
      </c>
      <c r="C138" s="65" t="s">
        <v>148</v>
      </c>
      <c r="D138" s="63" t="s">
        <v>331</v>
      </c>
      <c r="E138" s="64">
        <v>318290.84000000003</v>
      </c>
    </row>
    <row r="139" spans="1:5" customFormat="1" ht="66.599999999999994" customHeight="1" x14ac:dyDescent="0.25">
      <c r="A139" s="61">
        <v>46314</v>
      </c>
      <c r="B139" s="62">
        <v>5443</v>
      </c>
      <c r="C139" s="65" t="s">
        <v>332</v>
      </c>
      <c r="D139" s="63" t="s">
        <v>333</v>
      </c>
      <c r="E139" s="64">
        <v>419553.3</v>
      </c>
    </row>
    <row r="140" spans="1:5" customFormat="1" ht="26.4" x14ac:dyDescent="0.25">
      <c r="A140" s="61">
        <v>46314</v>
      </c>
      <c r="B140" s="62">
        <v>5444</v>
      </c>
      <c r="C140" s="65" t="s">
        <v>196</v>
      </c>
      <c r="D140" s="63" t="s">
        <v>334</v>
      </c>
      <c r="E140" s="64">
        <v>-566433.79</v>
      </c>
    </row>
    <row r="141" spans="1:5" customFormat="1" ht="26.4" x14ac:dyDescent="0.25">
      <c r="A141" s="61">
        <v>46314</v>
      </c>
      <c r="B141" s="62">
        <v>5445</v>
      </c>
      <c r="C141" s="65" t="s">
        <v>196</v>
      </c>
      <c r="D141" s="63" t="s">
        <v>335</v>
      </c>
      <c r="E141" s="64">
        <v>-972140.94</v>
      </c>
    </row>
    <row r="142" spans="1:5" customFormat="1" ht="26.4" x14ac:dyDescent="0.25">
      <c r="A142" s="61">
        <v>46314</v>
      </c>
      <c r="B142" s="62">
        <v>5446</v>
      </c>
      <c r="C142" s="65" t="s">
        <v>196</v>
      </c>
      <c r="D142" s="63" t="s">
        <v>336</v>
      </c>
      <c r="E142" s="64">
        <v>-316428.52</v>
      </c>
    </row>
    <row r="143" spans="1:5" customFormat="1" ht="26.4" x14ac:dyDescent="0.25">
      <c r="A143" s="61">
        <v>46314</v>
      </c>
      <c r="B143" s="62">
        <v>5447</v>
      </c>
      <c r="C143" s="65" t="s">
        <v>196</v>
      </c>
      <c r="D143" s="63" t="s">
        <v>337</v>
      </c>
      <c r="E143" s="64">
        <v>-86187.59</v>
      </c>
    </row>
    <row r="144" spans="1:5" customFormat="1" ht="39.6" x14ac:dyDescent="0.25">
      <c r="A144" s="61">
        <v>46314</v>
      </c>
      <c r="B144" s="62">
        <v>5449</v>
      </c>
      <c r="C144" s="65" t="s">
        <v>338</v>
      </c>
      <c r="D144" s="63" t="s">
        <v>339</v>
      </c>
      <c r="E144" s="64">
        <v>12189168.629999999</v>
      </c>
    </row>
    <row r="145" spans="1:6" customFormat="1" ht="26.4" x14ac:dyDescent="0.25">
      <c r="A145" s="61">
        <v>46315</v>
      </c>
      <c r="B145" s="62">
        <v>5453</v>
      </c>
      <c r="C145" s="65" t="s">
        <v>196</v>
      </c>
      <c r="D145" s="63" t="s">
        <v>340</v>
      </c>
      <c r="E145" s="64">
        <v>-378682.36</v>
      </c>
    </row>
    <row r="146" spans="1:6" customFormat="1" x14ac:dyDescent="0.25">
      <c r="A146" s="61">
        <v>46315</v>
      </c>
      <c r="B146" s="62">
        <v>5456</v>
      </c>
      <c r="C146" s="65" t="s">
        <v>196</v>
      </c>
      <c r="D146" s="63" t="s">
        <v>341</v>
      </c>
      <c r="E146" s="64">
        <v>239887.73</v>
      </c>
    </row>
    <row r="147" spans="1:6" customFormat="1" ht="56.4" customHeight="1" x14ac:dyDescent="0.25">
      <c r="A147" s="61">
        <v>46315</v>
      </c>
      <c r="B147" s="62">
        <v>5462</v>
      </c>
      <c r="C147" s="65" t="s">
        <v>342</v>
      </c>
      <c r="D147" s="63" t="s">
        <v>343</v>
      </c>
      <c r="E147" s="64">
        <v>28808959.25</v>
      </c>
    </row>
    <row r="148" spans="1:6" customFormat="1" ht="39.6" x14ac:dyDescent="0.25">
      <c r="A148" s="61">
        <v>46315</v>
      </c>
      <c r="B148" s="62">
        <v>5465</v>
      </c>
      <c r="C148" s="65" t="s">
        <v>114</v>
      </c>
      <c r="D148" s="63" t="s">
        <v>344</v>
      </c>
      <c r="E148" s="64">
        <v>1589583.32</v>
      </c>
    </row>
    <row r="149" spans="1:6" customFormat="1" ht="52.8" x14ac:dyDescent="0.25">
      <c r="A149" s="61">
        <v>46315</v>
      </c>
      <c r="B149" s="62">
        <v>5466</v>
      </c>
      <c r="C149" s="65" t="s">
        <v>345</v>
      </c>
      <c r="D149" s="63" t="s">
        <v>346</v>
      </c>
      <c r="E149" s="64">
        <v>164728</v>
      </c>
    </row>
    <row r="150" spans="1:6" customFormat="1" ht="52.2" customHeight="1" x14ac:dyDescent="0.25">
      <c r="A150" s="61">
        <v>46315</v>
      </c>
      <c r="B150" s="62">
        <v>5467</v>
      </c>
      <c r="C150" s="65" t="s">
        <v>347</v>
      </c>
      <c r="D150" s="63" t="s">
        <v>348</v>
      </c>
      <c r="E150" s="64">
        <v>430936</v>
      </c>
    </row>
    <row r="151" spans="1:6" ht="78.599999999999994" customHeight="1" x14ac:dyDescent="0.25">
      <c r="A151" s="61">
        <v>46316</v>
      </c>
      <c r="B151" s="62">
        <v>5495</v>
      </c>
      <c r="C151" s="65" t="s">
        <v>349</v>
      </c>
      <c r="D151" s="63" t="s">
        <v>350</v>
      </c>
      <c r="E151" s="64">
        <v>10018.08</v>
      </c>
      <c r="F151" s="66"/>
    </row>
    <row r="152" spans="1:6" ht="76.2" customHeight="1" x14ac:dyDescent="0.25">
      <c r="A152" s="61">
        <v>46316</v>
      </c>
      <c r="B152" s="62">
        <v>5498</v>
      </c>
      <c r="C152" s="65" t="s">
        <v>351</v>
      </c>
      <c r="D152" s="63" t="s">
        <v>352</v>
      </c>
      <c r="E152" s="64">
        <v>11245.52</v>
      </c>
      <c r="F152" s="67"/>
    </row>
    <row r="153" spans="1:6" ht="78" customHeight="1" x14ac:dyDescent="0.25">
      <c r="A153" s="61">
        <v>46318</v>
      </c>
      <c r="B153" s="62">
        <v>5548</v>
      </c>
      <c r="C153" s="65" t="s">
        <v>353</v>
      </c>
      <c r="D153" s="63" t="s">
        <v>354</v>
      </c>
      <c r="E153" s="64">
        <v>114696</v>
      </c>
    </row>
    <row r="154" spans="1:6" ht="75.599999999999994" customHeight="1" x14ac:dyDescent="0.25">
      <c r="A154" s="61">
        <v>46318</v>
      </c>
      <c r="B154" s="62">
        <v>5549</v>
      </c>
      <c r="C154" s="65" t="s">
        <v>222</v>
      </c>
      <c r="D154" s="63" t="s">
        <v>355</v>
      </c>
      <c r="E154" s="64">
        <v>1364101.53</v>
      </c>
    </row>
    <row r="155" spans="1:6" ht="52.8" x14ac:dyDescent="0.25">
      <c r="A155" s="61">
        <v>46318</v>
      </c>
      <c r="B155" s="62">
        <v>5555</v>
      </c>
      <c r="C155" s="65" t="s">
        <v>356</v>
      </c>
      <c r="D155" s="63" t="s">
        <v>357</v>
      </c>
      <c r="E155" s="64">
        <v>267240.98</v>
      </c>
    </row>
    <row r="156" spans="1:6" ht="52.8" x14ac:dyDescent="0.25">
      <c r="A156" s="61">
        <v>46318</v>
      </c>
      <c r="B156" s="62">
        <v>5559</v>
      </c>
      <c r="C156" s="65" t="s">
        <v>128</v>
      </c>
      <c r="D156" s="63" t="s">
        <v>358</v>
      </c>
      <c r="E156" s="64">
        <v>1761433.5</v>
      </c>
    </row>
    <row r="157" spans="1:6" ht="66" x14ac:dyDescent="0.25">
      <c r="A157" s="61">
        <v>46318</v>
      </c>
      <c r="B157" s="62">
        <v>5561</v>
      </c>
      <c r="C157" s="65" t="s">
        <v>359</v>
      </c>
      <c r="D157" s="63" t="s">
        <v>360</v>
      </c>
      <c r="E157" s="64">
        <v>5500098</v>
      </c>
    </row>
    <row r="158" spans="1:6" ht="52.8" x14ac:dyDescent="0.25">
      <c r="A158" s="61">
        <v>46318</v>
      </c>
      <c r="B158" s="62">
        <v>5563</v>
      </c>
      <c r="C158" s="65" t="s">
        <v>361</v>
      </c>
      <c r="D158" s="63" t="s">
        <v>362</v>
      </c>
      <c r="E158" s="64">
        <v>520793</v>
      </c>
    </row>
    <row r="159" spans="1:6" ht="66" x14ac:dyDescent="0.25">
      <c r="A159" s="61">
        <v>46318</v>
      </c>
      <c r="B159" s="62">
        <v>5564</v>
      </c>
      <c r="C159" s="65" t="s">
        <v>363</v>
      </c>
      <c r="D159" s="63" t="s">
        <v>364</v>
      </c>
      <c r="E159" s="64">
        <v>152700</v>
      </c>
    </row>
    <row r="160" spans="1:6" ht="66" x14ac:dyDescent="0.25">
      <c r="A160" s="61">
        <v>46318</v>
      </c>
      <c r="B160" s="62">
        <v>5566</v>
      </c>
      <c r="C160" s="65" t="s">
        <v>365</v>
      </c>
      <c r="D160" s="63" t="s">
        <v>366</v>
      </c>
      <c r="E160" s="64">
        <v>367357.6</v>
      </c>
    </row>
    <row r="161" spans="1:5" ht="52.8" x14ac:dyDescent="0.25">
      <c r="A161" s="61">
        <v>46318</v>
      </c>
      <c r="B161" s="62">
        <v>5567</v>
      </c>
      <c r="C161" s="65" t="s">
        <v>367</v>
      </c>
      <c r="D161" s="63" t="s">
        <v>368</v>
      </c>
      <c r="E161" s="64">
        <v>30000</v>
      </c>
    </row>
    <row r="162" spans="1:5" ht="66" x14ac:dyDescent="0.25">
      <c r="A162" s="61">
        <v>46318</v>
      </c>
      <c r="B162" s="62">
        <v>5569</v>
      </c>
      <c r="C162" s="65" t="s">
        <v>142</v>
      </c>
      <c r="D162" s="63" t="s">
        <v>369</v>
      </c>
      <c r="E162" s="64">
        <v>2172184.81</v>
      </c>
    </row>
    <row r="163" spans="1:5" x14ac:dyDescent="0.25">
      <c r="A163" s="61">
        <v>46321</v>
      </c>
      <c r="B163" s="62">
        <v>5585</v>
      </c>
      <c r="C163" s="65" t="s">
        <v>196</v>
      </c>
      <c r="D163" s="63" t="s">
        <v>370</v>
      </c>
      <c r="E163" s="64">
        <v>60000</v>
      </c>
    </row>
    <row r="164" spans="1:5" x14ac:dyDescent="0.25">
      <c r="A164" s="61">
        <v>46321</v>
      </c>
      <c r="B164" s="62">
        <v>5588</v>
      </c>
      <c r="C164" s="65" t="s">
        <v>196</v>
      </c>
      <c r="D164" s="63" t="s">
        <v>371</v>
      </c>
      <c r="E164" s="64">
        <v>1303051.6299999999</v>
      </c>
    </row>
    <row r="165" spans="1:5" ht="22.5" customHeight="1" x14ac:dyDescent="0.25">
      <c r="A165" s="61">
        <v>46321</v>
      </c>
      <c r="B165" s="62">
        <v>5590</v>
      </c>
      <c r="C165" s="65" t="s">
        <v>196</v>
      </c>
      <c r="D165" s="63" t="s">
        <v>372</v>
      </c>
      <c r="E165" s="64">
        <v>435638.9</v>
      </c>
    </row>
    <row r="166" spans="1:5" x14ac:dyDescent="0.25">
      <c r="A166" s="61">
        <v>46321</v>
      </c>
      <c r="B166" s="62">
        <v>5592</v>
      </c>
      <c r="C166" s="65" t="s">
        <v>196</v>
      </c>
      <c r="D166" s="63" t="s">
        <v>373</v>
      </c>
      <c r="E166" s="64">
        <v>430000</v>
      </c>
    </row>
    <row r="167" spans="1:5" x14ac:dyDescent="0.25">
      <c r="A167" s="61">
        <v>46321</v>
      </c>
      <c r="B167" s="62">
        <v>5594</v>
      </c>
      <c r="C167" s="65" t="s">
        <v>196</v>
      </c>
      <c r="D167" s="63" t="s">
        <v>374</v>
      </c>
      <c r="E167" s="64">
        <v>62833.33</v>
      </c>
    </row>
    <row r="168" spans="1:5" x14ac:dyDescent="0.25">
      <c r="A168" s="61">
        <v>46321</v>
      </c>
      <c r="B168" s="62">
        <v>5596</v>
      </c>
      <c r="C168" s="65" t="s">
        <v>196</v>
      </c>
      <c r="D168" s="63" t="s">
        <v>375</v>
      </c>
      <c r="E168" s="64">
        <v>9717810.6699999999</v>
      </c>
    </row>
    <row r="169" spans="1:5" ht="26.4" x14ac:dyDescent="0.25">
      <c r="A169" s="61">
        <v>46321</v>
      </c>
      <c r="B169" s="62">
        <v>5598</v>
      </c>
      <c r="C169" s="65" t="s">
        <v>196</v>
      </c>
      <c r="D169" s="63" t="s">
        <v>376</v>
      </c>
      <c r="E169" s="64">
        <v>20000</v>
      </c>
    </row>
    <row r="170" spans="1:5" x14ac:dyDescent="0.25">
      <c r="A170" s="61">
        <v>46321</v>
      </c>
      <c r="B170" s="62">
        <v>5600</v>
      </c>
      <c r="C170" s="65" t="s">
        <v>196</v>
      </c>
      <c r="D170" s="63" t="s">
        <v>377</v>
      </c>
      <c r="E170" s="64">
        <v>4364750</v>
      </c>
    </row>
    <row r="171" spans="1:5" ht="26.4" x14ac:dyDescent="0.25">
      <c r="A171" s="61">
        <v>46322</v>
      </c>
      <c r="B171" s="62">
        <v>5602</v>
      </c>
      <c r="C171" s="65" t="s">
        <v>196</v>
      </c>
      <c r="D171" s="63" t="s">
        <v>378</v>
      </c>
      <c r="E171" s="64">
        <v>12000</v>
      </c>
    </row>
    <row r="172" spans="1:5" x14ac:dyDescent="0.25">
      <c r="A172" s="61">
        <v>46322</v>
      </c>
      <c r="B172" s="62">
        <v>5608</v>
      </c>
      <c r="C172" s="65" t="s">
        <v>196</v>
      </c>
      <c r="D172" s="63" t="s">
        <v>379</v>
      </c>
      <c r="E172" s="64">
        <v>40000</v>
      </c>
    </row>
    <row r="173" spans="1:5" ht="39.6" x14ac:dyDescent="0.25">
      <c r="A173" s="61">
        <v>46322</v>
      </c>
      <c r="B173" s="62">
        <v>5628</v>
      </c>
      <c r="C173" s="65" t="s">
        <v>380</v>
      </c>
      <c r="D173" s="63" t="s">
        <v>381</v>
      </c>
      <c r="E173" s="64">
        <v>99666.67</v>
      </c>
    </row>
    <row r="174" spans="1:5" ht="79.2" x14ac:dyDescent="0.25">
      <c r="A174" s="61">
        <v>46322</v>
      </c>
      <c r="B174" s="62">
        <v>5629</v>
      </c>
      <c r="C174" s="65" t="s">
        <v>382</v>
      </c>
      <c r="D174" s="63" t="s">
        <v>383</v>
      </c>
      <c r="E174" s="64">
        <v>200000</v>
      </c>
    </row>
    <row r="175" spans="1:5" ht="29.4" customHeight="1" x14ac:dyDescent="0.25">
      <c r="A175" s="61">
        <v>46322</v>
      </c>
      <c r="B175" s="62">
        <v>5632</v>
      </c>
      <c r="C175" s="65" t="s">
        <v>196</v>
      </c>
      <c r="D175" s="63" t="s">
        <v>384</v>
      </c>
      <c r="E175" s="64">
        <v>43544250.299999997</v>
      </c>
    </row>
    <row r="176" spans="1:5" ht="56.4" customHeight="1" x14ac:dyDescent="0.25">
      <c r="A176" s="61">
        <v>46323</v>
      </c>
      <c r="B176" s="62">
        <v>5641</v>
      </c>
      <c r="C176" s="65" t="s">
        <v>385</v>
      </c>
      <c r="D176" s="63" t="s">
        <v>386</v>
      </c>
      <c r="E176" s="64">
        <v>106200</v>
      </c>
    </row>
    <row r="177" spans="1:5" ht="78" customHeight="1" x14ac:dyDescent="0.25">
      <c r="A177" s="61">
        <v>46323</v>
      </c>
      <c r="B177" s="62">
        <v>5644</v>
      </c>
      <c r="C177" s="65" t="s">
        <v>387</v>
      </c>
      <c r="D177" s="63" t="s">
        <v>388</v>
      </c>
      <c r="E177" s="64">
        <v>2175000</v>
      </c>
    </row>
    <row r="178" spans="1:5" ht="52.8" x14ac:dyDescent="0.25">
      <c r="A178" s="61">
        <v>46323</v>
      </c>
      <c r="B178" s="62">
        <v>5647</v>
      </c>
      <c r="C178" s="65" t="s">
        <v>389</v>
      </c>
      <c r="D178" s="63" t="s">
        <v>390</v>
      </c>
      <c r="E178" s="64">
        <v>33333.33</v>
      </c>
    </row>
    <row r="179" spans="1:5" ht="66" x14ac:dyDescent="0.25">
      <c r="A179" s="61">
        <v>46323</v>
      </c>
      <c r="B179" s="62">
        <v>5649</v>
      </c>
      <c r="C179" s="65" t="s">
        <v>391</v>
      </c>
      <c r="D179" s="63" t="s">
        <v>392</v>
      </c>
      <c r="E179" s="64">
        <v>244160</v>
      </c>
    </row>
    <row r="180" spans="1:5" ht="76.95" customHeight="1" x14ac:dyDescent="0.25">
      <c r="A180" s="61">
        <v>46323</v>
      </c>
      <c r="B180" s="62">
        <v>5651</v>
      </c>
      <c r="C180" s="65" t="s">
        <v>391</v>
      </c>
      <c r="D180" s="63" t="s">
        <v>393</v>
      </c>
      <c r="E180" s="64">
        <v>192000</v>
      </c>
    </row>
    <row r="181" spans="1:5" ht="73.2" customHeight="1" x14ac:dyDescent="0.25">
      <c r="A181" s="61">
        <v>46323</v>
      </c>
      <c r="B181" s="62">
        <v>5663</v>
      </c>
      <c r="C181" s="65" t="s">
        <v>194</v>
      </c>
      <c r="D181" s="63" t="s">
        <v>394</v>
      </c>
      <c r="E181" s="64">
        <v>2113627.92</v>
      </c>
    </row>
    <row r="182" spans="1:5" ht="84" customHeight="1" x14ac:dyDescent="0.25">
      <c r="A182" s="61">
        <v>46324</v>
      </c>
      <c r="B182" s="62">
        <v>5673</v>
      </c>
      <c r="C182" s="65" t="s">
        <v>395</v>
      </c>
      <c r="D182" s="63" t="s">
        <v>396</v>
      </c>
      <c r="E182" s="64">
        <v>27240.3</v>
      </c>
    </row>
    <row r="183" spans="1:5" ht="65.400000000000006" customHeight="1" x14ac:dyDescent="0.25">
      <c r="A183" s="61">
        <v>46324</v>
      </c>
      <c r="B183" s="62">
        <v>5675</v>
      </c>
      <c r="C183" s="62" t="s">
        <v>328</v>
      </c>
      <c r="D183" s="63" t="s">
        <v>329</v>
      </c>
      <c r="E183" s="64">
        <v>35364.6</v>
      </c>
    </row>
    <row r="184" spans="1:5" ht="66" x14ac:dyDescent="0.25">
      <c r="A184" s="61">
        <v>46324</v>
      </c>
      <c r="B184" s="62">
        <v>5676</v>
      </c>
      <c r="C184" s="65" t="s">
        <v>395</v>
      </c>
      <c r="D184" s="63" t="s">
        <v>397</v>
      </c>
      <c r="E184" s="64">
        <v>184788</v>
      </c>
    </row>
    <row r="185" spans="1:5" ht="66" x14ac:dyDescent="0.25">
      <c r="A185" s="61">
        <v>46324</v>
      </c>
      <c r="B185" s="62">
        <v>5678</v>
      </c>
      <c r="C185" s="62" t="s">
        <v>325</v>
      </c>
      <c r="D185" s="63" t="s">
        <v>398</v>
      </c>
      <c r="E185" s="64">
        <v>269920</v>
      </c>
    </row>
    <row r="186" spans="1:5" ht="73.2" customHeight="1" x14ac:dyDescent="0.25">
      <c r="A186" s="61">
        <v>46324</v>
      </c>
      <c r="B186" s="62">
        <v>5680</v>
      </c>
      <c r="C186" s="65" t="s">
        <v>399</v>
      </c>
      <c r="D186" s="63" t="s">
        <v>400</v>
      </c>
      <c r="E186" s="64">
        <v>293129.36</v>
      </c>
    </row>
    <row r="187" spans="1:5" ht="23.4" customHeight="1" x14ac:dyDescent="0.25">
      <c r="A187" s="61">
        <v>46325</v>
      </c>
      <c r="B187" s="62">
        <v>5689</v>
      </c>
      <c r="C187" s="62" t="s">
        <v>114</v>
      </c>
      <c r="D187" s="63" t="s">
        <v>401</v>
      </c>
      <c r="E187" s="64">
        <v>72327.19</v>
      </c>
    </row>
    <row r="188" spans="1:5" ht="23.4" customHeight="1" x14ac:dyDescent="0.25">
      <c r="A188" s="61">
        <v>46325</v>
      </c>
      <c r="B188" s="62">
        <v>5691</v>
      </c>
      <c r="C188" s="62" t="s">
        <v>196</v>
      </c>
      <c r="D188" s="63" t="s">
        <v>402</v>
      </c>
      <c r="E188" s="64">
        <v>36000</v>
      </c>
    </row>
    <row r="189" spans="1:5" ht="82.95" customHeight="1" x14ac:dyDescent="0.25">
      <c r="A189" s="61">
        <v>46325</v>
      </c>
      <c r="B189" s="62">
        <v>5700</v>
      </c>
      <c r="C189" s="65" t="s">
        <v>403</v>
      </c>
      <c r="D189" s="63" t="s">
        <v>404</v>
      </c>
      <c r="E189" s="64">
        <v>236000</v>
      </c>
    </row>
    <row r="190" spans="1:5" ht="13.8" x14ac:dyDescent="0.25">
      <c r="A190" s="68" t="s">
        <v>405</v>
      </c>
      <c r="B190" s="68"/>
      <c r="C190" s="68"/>
      <c r="D190" s="68"/>
      <c r="E190" s="69">
        <f>SUM(E12:E189)</f>
        <v>290251060.56999999</v>
      </c>
    </row>
  </sheetData>
  <autoFilter ref="A11:E150" xr:uid="{6DAEBFF1-423C-4958-9BF4-90140145A229}"/>
  <mergeCells count="5">
    <mergeCell ref="A7:E7"/>
    <mergeCell ref="A8:E8"/>
    <mergeCell ref="A9:E9"/>
    <mergeCell ref="A10:E10"/>
    <mergeCell ref="A190:D190"/>
  </mergeCells>
  <pageMargins left="0.54" right="0.17" top="0.59" bottom="0.22" header="0.43" footer="0.17"/>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3BBF15C6322549B35D4D93D2BA63D2" ma:contentTypeVersion="12" ma:contentTypeDescription="Create a new document." ma:contentTypeScope="" ma:versionID="c6dc68ad9ef3b7da87fee17b532afec9">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835aa4e45c8154333dad3dd956a0dc77"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a93f16-1e57-4089-a656-e30ff64afd3f">
      <Terms xmlns="http://schemas.microsoft.com/office/infopath/2007/PartnerControls"/>
    </lcf76f155ced4ddcb4097134ff3c332f>
    <TaxCatchAll xmlns="2202770d-c6ea-425f-aae2-4f0540e00257" xsi:nil="true"/>
  </documentManagement>
</p:properties>
</file>

<file path=customXml/itemProps1.xml><?xml version="1.0" encoding="utf-8"?>
<ds:datastoreItem xmlns:ds="http://schemas.openxmlformats.org/officeDocument/2006/customXml" ds:itemID="{272894F7-1EF3-47CF-9E88-0532A28BBB3F}"/>
</file>

<file path=customXml/itemProps2.xml><?xml version="1.0" encoding="utf-8"?>
<ds:datastoreItem xmlns:ds="http://schemas.openxmlformats.org/officeDocument/2006/customXml" ds:itemID="{6C377E27-92B9-4D78-8CCB-89A18C90BD88}"/>
</file>

<file path=customXml/itemProps3.xml><?xml version="1.0" encoding="utf-8"?>
<ds:datastoreItem xmlns:ds="http://schemas.openxmlformats.org/officeDocument/2006/customXml" ds:itemID="{CC240F22-D4A0-4E64-8E41-AC1625EF65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0001</vt:lpstr>
      <vt:lpstr>listado de los lib.</vt:lpstr>
      <vt:lpstr>'0001'!Print_Area</vt:lpstr>
      <vt:lpstr>'listado de los lib.'!Print_Area</vt:lpstr>
      <vt:lpstr>'0001'!Print_Titles</vt:lpstr>
      <vt:lpstr>'listado de los lib.'!Print_Titles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Xabier De León</dc:creator>
  <cp:lastModifiedBy>Xabier De León</cp:lastModifiedBy>
  <dcterms:created xsi:type="dcterms:W3CDTF">2026-11-02T18:07:06Z</dcterms:created>
  <dcterms:modified xsi:type="dcterms:W3CDTF">2026-11-02T18:07:59Z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ies>
</file>